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How to use" sheetId="1" state="visible" r:id="rId3"/>
    <sheet name="Takt and capacity"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<sst xmlns="http://schemas.openxmlformats.org/spreadsheetml/2006/main" count="39" uniqueCount="38">
  <si>
    <t xml:space="preserve">Takt time and capacity by workstation</t>
  </si>
  <si>
    <t xml:space="preserve">How to use it</t>
  </si>
  <si>
    <t xml:space="preserve">1. Enter the shift length, the planned stoppages (lunch, breaks, scheduled maintenance) and the demand for the period, all in the same unit.</t>
  </si>
  <si>
    <t xml:space="preserve">2. Enter each workstation with its measured cycle time (average of several cycles).</t>
  </si>
  <si>
    <t xml:space="preserve">3. Look at the takt time and, for each workstation, whether its cycle is above (bottleneck), below (margin) or close to (balanced) the takt.</t>
  </si>
  <si>
    <t xml:space="preserve">4. Below you will see the bottleneck, the line capacity and whether it is enough for the demand.</t>
  </si>
  <si>
    <t xml:space="preserve">Formulas</t>
  </si>
  <si>
    <t xml:space="preserve">Takt time = available time / demand.</t>
  </si>
  <si>
    <t xml:space="preserve">Workstation capacity = available time / cycle time. Required utilization = demand / capacity.</t>
  </si>
  <si>
    <t xml:space="preserve">Line capacity = available time / cycle time of the slowest workstation.</t>
  </si>
  <si>
    <t xml:space="preserve">The 2% tolerance for 'balanced' and the 90% utilization warning are criteria of this spreadsheet, not taken from a source.</t>
  </si>
  <si>
    <t xml:space="preserve">Colors</t>
  </si>
  <si>
    <t xml:space="preserve">Yellow: cells to fill in. Gray: formulas, do not edit.</t>
  </si>
  <si>
    <t xml:space="preserve">Source of the method</t>
  </si>
  <si>
    <t xml:space="preserve">Camblong, Edreira and Nicolini, 'Introducción al diseño y análisis del trabajo' (UNGS), and Niebel and Freivalds, 'Ingeniería Industrial'. The values entered are made up (a line making metal parts). See 'Takt time vs. cycle time' and 'Production capacity vs. demand and utilization rate' at LKaizeN.com.ar.</t>
  </si>
  <si>
    <t xml:space="preserve">The values entered are an example to show how it works: delete them and enter your own.</t>
  </si>
  <si>
    <t xml:space="preserve">Free spreadsheet from LKaizeN (LKaizeN.com.ar). Use it, adapt it and share it.</t>
  </si>
  <si>
    <t xml:space="preserve">Compare the pace the customer asks for with what each workstation can deliver.</t>
  </si>
  <si>
    <t xml:space="preserve">Shift or period length (min)</t>
  </si>
  <si>
    <t xml:space="preserve">Planned stoppages (min)</t>
  </si>
  <si>
    <t xml:space="preserve">Available time (min)</t>
  </si>
  <si>
    <t xml:space="preserve">Demand for the period (units)</t>
  </si>
  <si>
    <t xml:space="preserve">Takt time (min per unit)</t>
  </si>
  <si>
    <t xml:space="preserve">Workstation</t>
  </si>
  <si>
    <t xml:space="preserve">Cycle time (min/unit)</t>
  </si>
  <si>
    <t xml:space="preserve">Capacity in the period (units)</t>
  </si>
  <si>
    <t xml:space="preserve">Required utilization</t>
  </si>
  <si>
    <t xml:space="preserve">Cycle vs. takt</t>
  </si>
  <si>
    <t xml:space="preserve">Margin (units)</t>
  </si>
  <si>
    <t xml:space="preserve">Cutting</t>
  </si>
  <si>
    <t xml:space="preserve">Welding</t>
  </si>
  <si>
    <t xml:space="preserve">Polishing</t>
  </si>
  <si>
    <t xml:space="preserve">Painting</t>
  </si>
  <si>
    <t xml:space="preserve">Packing</t>
  </si>
  <si>
    <t xml:space="preserve">Bottleneck (the slowest workstation)</t>
  </si>
  <si>
    <t xml:space="preserve">Line capacity (units)</t>
  </si>
  <si>
    <t xml:space="preserve">Required line utilization</t>
  </si>
  <si>
    <t xml:space="preserve">Conclusion</t>
  </si>
</sst>
</file>

<file path=xl/styles.xml><?xml version="1.0" encoding="utf-8"?>
<styleSheet xmlns="http://schemas.openxmlformats.org/spreadsheetml/2006/main">
  <numFmts count="5">
    <numFmt numFmtId="164" formatCode="General"/>
    <numFmt numFmtId="165" formatCode="0.0"/>
    <numFmt numFmtId="166" formatCode="0.000"/>
    <numFmt numFmtId="167" formatCode="0.00"/>
    <numFmt numFmtId="168" formatCode="0.0%"/>
  </numFmts>
  <fonts count="7">
    <font>
      <sz val="11"/>
      <color theme="1"/>
      <name val="Calibri"/>
      <family val="2"/>
      <charset val="1"/>
    </font>
    <font>
      <sz val="10"/>
      <name val="Arial"/>
      <family val="0"/>
    </font>
    <font>
      <sz val="10"/>
      <name val="Arial"/>
      <family val="0"/>
    </font>
    <font>
      <sz val="10"/>
      <name val="Arial"/>
      <family val="0"/>
    </font>
    <font>
      <b val="true"/>
      <sz val="14"/>
      <color rgb="FF0F172A"/>
      <name val="Cambria"/>
      <family val="0"/>
      <charset val="1"/>
    </font>
    <font>
      <b val="true"/>
      <sz val="11"/>
      <name val="Cambria"/>
      <family val="0"/>
      <charset val="1"/>
    </font>
    <font>
      <b val="true"/>
      <sz val="11"/>
      <color rgb="FFFFFFFF"/>
      <name val="Cambria"/>
      <family val="0"/>
      <charset val="1"/>
    </font>
  </fonts>
  <fills count="5">
    <fill>
      <patternFill patternType="none"/>
    </fill>
    <fill>
      <patternFill patternType="gray125"/>
    </fill>
    <fill>
      <patternFill patternType="solid">
        <fgColor rgb="FFFEF9C3"/>
        <bgColor rgb="FFFFFF99"/>
      </patternFill>
    </fill>
    <fill>
      <patternFill patternType="solid">
        <fgColor rgb="FFE2E8F0"/>
        <bgColor rgb="FFCBD5E1"/>
      </patternFill>
    </fill>
    <fill>
      <patternFill patternType="solid">
        <fgColor rgb="FF1E293B"/>
        <bgColor rgb="FF0F172A"/>
      </patternFill>
    </fill>
  </fills>
  <borders count="2">
    <border diagonalUp="false" diagonalDown="false">
      <left/>
      <right/>
      <top/>
      <bottom/>
      <diagonal/>
    </border>
    <border diagonalUp="false" diagonalDown="false">
      <left style="thin">
        <color rgb="FFCBD5E1"/>
      </left>
      <right style="thin">
        <color rgb="FFCBD5E1"/>
      </right>
      <top style="thin">
        <color rgb="FFCBD5E1"/>
      </top>
      <bottom style="thin">
        <color rgb="FFCBD5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top" textRotation="0" wrapText="true" indent="0" shrinkToFit="false"/>
      <protection locked="true" hidden="false"/>
    </xf>
    <xf numFmtId="164" fontId="0" fillId="0" borderId="0" xfId="0" applyFont="true" applyBorder="false" applyAlignment="true" applyProtection="true">
      <alignment horizontal="general" vertical="top" textRotation="0" wrapText="tru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4" fontId="0" fillId="2" borderId="1" xfId="0" applyFont="false" applyBorder="true" applyAlignment="true" applyProtection="true">
      <alignment horizontal="general" vertical="bottom" textRotation="0" wrapText="false" indent="0" shrinkToFit="false"/>
      <protection locked="true" hidden="false"/>
    </xf>
    <xf numFmtId="165" fontId="0" fillId="3" borderId="1" xfId="0" applyFont="false" applyBorder="true" applyAlignment="true" applyProtection="true">
      <alignment horizontal="general" vertical="bottom" textRotation="0" wrapText="false" indent="0" shrinkToFit="false"/>
      <protection locked="true" hidden="false"/>
    </xf>
    <xf numFmtId="166" fontId="0" fillId="3" borderId="1" xfId="0" applyFont="false" applyBorder="true" applyAlignment="true" applyProtection="true">
      <alignment horizontal="general" vertical="bottom" textRotation="0" wrapText="false" indent="0" shrinkToFit="false"/>
      <protection locked="true" hidden="false"/>
    </xf>
    <xf numFmtId="164" fontId="6" fillId="4" borderId="1" xfId="0" applyFont="true" applyBorder="true" applyAlignment="true" applyProtection="true">
      <alignment horizontal="center" vertical="center" textRotation="0" wrapText="true" indent="0" shrinkToFit="false"/>
      <protection locked="true" hidden="false"/>
    </xf>
    <xf numFmtId="167" fontId="0" fillId="2" borderId="1" xfId="0" applyFont="false" applyBorder="true" applyAlignment="true" applyProtection="true">
      <alignment horizontal="general" vertical="bottom" textRotation="0" wrapText="false" indent="0" shrinkToFit="false"/>
      <protection locked="true" hidden="false"/>
    </xf>
    <xf numFmtId="168" fontId="0" fillId="3" borderId="1" xfId="0" applyFont="false" applyBorder="true" applyAlignment="true" applyProtection="true">
      <alignment horizontal="general" vertical="bottom" textRotation="0" wrapText="false" indent="0" shrinkToFit="false"/>
      <protection locked="true" hidden="false"/>
    </xf>
    <xf numFmtId="164" fontId="0" fillId="3" borderId="1" xfId="0" applyFont="fals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ECAC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EF9C3"/>
      <rgbColor rgb="FFE2E8F0"/>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ECACA"/>
      <rgbColor rgb="FF3366FF"/>
      <rgbColor rgb="FF33CCCC"/>
      <rgbColor rgb="FF99CC00"/>
      <rgbColor rgb="FFFFCC00"/>
      <rgbColor rgb="FFFF9900"/>
      <rgbColor rgb="FFFF6600"/>
      <rgbColor rgb="FF666699"/>
      <rgbColor rgb="FF969696"/>
      <rgbColor rgb="FF003366"/>
      <rgbColor rgb="FF339966"/>
      <rgbColor rgb="FF0F172A"/>
      <rgbColor rgb="FF333300"/>
      <rgbColor rgb="FF993300"/>
      <rgbColor rgb="FF993366"/>
      <rgbColor rgb="FF333399"/>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0"/>
  </cols>
  <sheetData>
    <row r="1" customFormat="false" ht="17.35" hidden="false" customHeight="false" outlineLevel="0" collapsed="false">
      <c r="A1" s="2" t="s">
        <v>0</v>
      </c>
    </row>
    <row r="3" customFormat="false" ht="15" hidden="false" customHeight="false" outlineLevel="0" collapsed="false">
      <c r="A3" s="3" t="s">
        <v>1</v>
      </c>
    </row>
    <row r="4" customFormat="false" ht="15" hidden="false" customHeight="false" outlineLevel="0" collapsed="false">
      <c r="A4" s="4" t="s">
        <v>2</v>
      </c>
    </row>
    <row r="5" customFormat="false" ht="15" hidden="false" customHeight="false" outlineLevel="0" collapsed="false">
      <c r="A5" s="4" t="s">
        <v>3</v>
      </c>
    </row>
    <row r="6" customFormat="false" ht="15" hidden="false" customHeight="false" outlineLevel="0" collapsed="false">
      <c r="A6" s="4" t="s">
        <v>4</v>
      </c>
    </row>
    <row r="7" customFormat="false" ht="15" hidden="false" customHeight="false" outlineLevel="0" collapsed="false">
      <c r="A7" s="4" t="s">
        <v>5</v>
      </c>
    </row>
    <row r="8" customFormat="false" ht="15" hidden="false" customHeight="false" outlineLevel="0" collapsed="false">
      <c r="A8" s="4"/>
    </row>
    <row r="9" customFormat="false" ht="15" hidden="false" customHeight="false" outlineLevel="0" collapsed="false">
      <c r="A9" s="3" t="s">
        <v>6</v>
      </c>
    </row>
    <row r="10" customFormat="false" ht="15" hidden="false" customHeight="false" outlineLevel="0" collapsed="false">
      <c r="A10" s="4" t="s">
        <v>7</v>
      </c>
    </row>
    <row r="11" customFormat="false" ht="15" hidden="false" customHeight="false" outlineLevel="0" collapsed="false">
      <c r="A11" s="4" t="s">
        <v>8</v>
      </c>
    </row>
    <row r="12" customFormat="false" ht="15" hidden="false" customHeight="false" outlineLevel="0" collapsed="false">
      <c r="A12" s="4" t="s">
        <v>9</v>
      </c>
    </row>
    <row r="13" customFormat="false" ht="15" hidden="false" customHeight="false" outlineLevel="0" collapsed="false">
      <c r="A13" s="4" t="s">
        <v>10</v>
      </c>
    </row>
    <row r="14" customFormat="false" ht="15" hidden="false" customHeight="false" outlineLevel="0" collapsed="false">
      <c r="A14" s="4"/>
    </row>
    <row r="15" customFormat="false" ht="15" hidden="false" customHeight="false" outlineLevel="0" collapsed="false">
      <c r="A15" s="3" t="s">
        <v>11</v>
      </c>
    </row>
    <row r="16" customFormat="false" ht="15" hidden="false" customHeight="false" outlineLevel="0" collapsed="false">
      <c r="A16" s="4" t="s">
        <v>12</v>
      </c>
    </row>
    <row r="17" customFormat="false" ht="15" hidden="false" customHeight="false" outlineLevel="0" collapsed="false">
      <c r="A17" s="4"/>
    </row>
    <row r="18" customFormat="false" ht="15" hidden="false" customHeight="false" outlineLevel="0" collapsed="false">
      <c r="A18" s="3" t="s">
        <v>13</v>
      </c>
    </row>
    <row r="19" customFormat="false" ht="35.05" hidden="false" customHeight="false" outlineLevel="0" collapsed="false">
      <c r="A19" s="4" t="s">
        <v>14</v>
      </c>
    </row>
    <row r="20" customFormat="false" ht="15" hidden="false" customHeight="false" outlineLevel="0" collapsed="false">
      <c r="A20" s="4"/>
    </row>
    <row r="21" customFormat="false" ht="15" hidden="false" customHeight="false" outlineLevel="0" collapsed="false">
      <c r="A21" s="4" t="s">
        <v>15</v>
      </c>
    </row>
    <row r="22" customFormat="false" ht="15" hidden="false" customHeight="false" outlineLevel="0" collapsed="false">
      <c r="A22" s="4"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0" topLeftCell="A11"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36"/>
    <col collapsed="false" customWidth="true" hidden="false" outlineLevel="0" max="2" min="2" style="1" width="18"/>
    <col collapsed="false" customWidth="true" hidden="false" outlineLevel="0" max="3" min="3" style="1" width="20"/>
    <col collapsed="false" customWidth="true" hidden="false" outlineLevel="0" max="4" min="4" style="1" width="16"/>
    <col collapsed="false" customWidth="true" hidden="false" outlineLevel="0" max="5" min="5" style="1" width="22"/>
    <col collapsed="false" customWidth="true" hidden="false" outlineLevel="0" max="6" min="6" style="1" width="16"/>
  </cols>
  <sheetData>
    <row r="1" customFormat="false" ht="17.35" hidden="false" customHeight="false" outlineLevel="0" collapsed="false">
      <c r="A1" s="2" t="s">
        <v>0</v>
      </c>
    </row>
    <row r="2" customFormat="false" ht="15" hidden="false" customHeight="false" outlineLevel="0" collapsed="false">
      <c r="A2" s="1" t="s">
        <v>17</v>
      </c>
    </row>
    <row r="3" customFormat="false" ht="15" hidden="false" customHeight="false" outlineLevel="0" collapsed="false">
      <c r="A3" s="5" t="s">
        <v>18</v>
      </c>
      <c r="B3" s="6" t="n">
        <v>480</v>
      </c>
    </row>
    <row r="4" customFormat="false" ht="15" hidden="false" customHeight="false" outlineLevel="0" collapsed="false">
      <c r="A4" s="5" t="s">
        <v>19</v>
      </c>
      <c r="B4" s="6" t="n">
        <v>0</v>
      </c>
    </row>
    <row r="5" customFormat="false" ht="15" hidden="false" customHeight="false" outlineLevel="0" collapsed="false">
      <c r="A5" s="5" t="s">
        <v>20</v>
      </c>
      <c r="B5" s="7" t="n">
        <f aca="false">B3-B4</f>
        <v>480</v>
      </c>
    </row>
    <row r="6" customFormat="false" ht="15" hidden="false" customHeight="false" outlineLevel="0" collapsed="false">
      <c r="A6" s="5" t="s">
        <v>21</v>
      </c>
      <c r="B6" s="6" t="n">
        <v>110</v>
      </c>
    </row>
    <row r="7" customFormat="false" ht="15" hidden="false" customHeight="false" outlineLevel="0" collapsed="false">
      <c r="A7" s="5" t="s">
        <v>22</v>
      </c>
      <c r="B7" s="8" t="n">
        <f aca="false">IF(OR(B6="",B6&lt;=0),"",B5/B6)</f>
        <v>4.36363636363636</v>
      </c>
    </row>
    <row r="10" customFormat="false" ht="33.75" hidden="false" customHeight="true" outlineLevel="0" collapsed="false">
      <c r="A10" s="9" t="s">
        <v>23</v>
      </c>
      <c r="B10" s="9" t="s">
        <v>24</v>
      </c>
      <c r="C10" s="9" t="s">
        <v>25</v>
      </c>
      <c r="D10" s="9" t="s">
        <v>26</v>
      </c>
      <c r="E10" s="9" t="s">
        <v>27</v>
      </c>
      <c r="F10" s="9" t="s">
        <v>28</v>
      </c>
    </row>
    <row r="11" customFormat="false" ht="15" hidden="false" customHeight="false" outlineLevel="0" collapsed="false">
      <c r="A11" s="6" t="s">
        <v>29</v>
      </c>
      <c r="B11" s="10" t="n">
        <v>2.5</v>
      </c>
      <c r="C11" s="7" t="n">
        <f aca="false">IF(OR(B11="",B11&lt;=0),"",$B$5/B11)</f>
        <v>192</v>
      </c>
      <c r="D11" s="11" t="n">
        <f aca="false">IF(OR(C11="",$B$6=""),"",$B$6/C11)</f>
        <v>0.572916666666667</v>
      </c>
      <c r="E11" s="12" t="str">
        <f aca="false">IF(OR(B11="",$B$7=""),"",IF(B11&gt;$B$7*1.02,"Above takt",IF(B11&lt;$B$7*0.98,"Below takt","Balanced")))</f>
        <v>Below takt</v>
      </c>
      <c r="F11" s="7" t="n">
        <f aca="false">IF(C11="","",C11-$B$6)</f>
        <v>82</v>
      </c>
    </row>
    <row r="12" customFormat="false" ht="15" hidden="false" customHeight="false" outlineLevel="0" collapsed="false">
      <c r="A12" s="6" t="s">
        <v>30</v>
      </c>
      <c r="B12" s="10" t="n">
        <v>4</v>
      </c>
      <c r="C12" s="7" t="n">
        <f aca="false">IF(OR(B12="",B12&lt;=0),"",$B$5/B12)</f>
        <v>120</v>
      </c>
      <c r="D12" s="11" t="n">
        <f aca="false">IF(OR(C12="",$B$6=""),"",$B$6/C12)</f>
        <v>0.916666666666667</v>
      </c>
      <c r="E12" s="12" t="str">
        <f aca="false">IF(OR(B12="",$B$7=""),"",IF(B12&gt;$B$7*1.02,"Above takt",IF(B12&lt;$B$7*0.98,"Below takt","Balanced")))</f>
        <v>Below takt</v>
      </c>
      <c r="F12" s="7" t="n">
        <f aca="false">IF(C12="","",C12-$B$6)</f>
        <v>10</v>
      </c>
    </row>
    <row r="13" customFormat="false" ht="15" hidden="false" customHeight="false" outlineLevel="0" collapsed="false">
      <c r="A13" s="6" t="s">
        <v>31</v>
      </c>
      <c r="B13" s="10" t="n">
        <v>3</v>
      </c>
      <c r="C13" s="7" t="n">
        <f aca="false">IF(OR(B13="",B13&lt;=0),"",$B$5/B13)</f>
        <v>160</v>
      </c>
      <c r="D13" s="11" t="n">
        <f aca="false">IF(OR(C13="",$B$6=""),"",$B$6/C13)</f>
        <v>0.6875</v>
      </c>
      <c r="E13" s="12" t="str">
        <f aca="false">IF(OR(B13="",$B$7=""),"",IF(B13&gt;$B$7*1.02,"Above takt",IF(B13&lt;$B$7*0.98,"Below takt","Balanced")))</f>
        <v>Below takt</v>
      </c>
      <c r="F13" s="7" t="n">
        <f aca="false">IF(C13="","",C13-$B$6)</f>
        <v>50</v>
      </c>
    </row>
    <row r="14" customFormat="false" ht="15" hidden="false" customHeight="false" outlineLevel="0" collapsed="false">
      <c r="A14" s="6" t="s">
        <v>32</v>
      </c>
      <c r="B14" s="10" t="n">
        <v>3.5</v>
      </c>
      <c r="C14" s="7" t="n">
        <f aca="false">IF(OR(B14="",B14&lt;=0),"",$B$5/B14)</f>
        <v>137.142857142857</v>
      </c>
      <c r="D14" s="11" t="n">
        <f aca="false">IF(OR(C14="",$B$6=""),"",$B$6/C14)</f>
        <v>0.802083333333333</v>
      </c>
      <c r="E14" s="12" t="str">
        <f aca="false">IF(OR(B14="",$B$7=""),"",IF(B14&gt;$B$7*1.02,"Above takt",IF(B14&lt;$B$7*0.98,"Below takt","Balanced")))</f>
        <v>Below takt</v>
      </c>
      <c r="F14" s="7" t="n">
        <f aca="false">IF(C14="","",C14-$B$6)</f>
        <v>27.1428571428571</v>
      </c>
    </row>
    <row r="15" customFormat="false" ht="15" hidden="false" customHeight="false" outlineLevel="0" collapsed="false">
      <c r="A15" s="6" t="s">
        <v>33</v>
      </c>
      <c r="B15" s="10" t="n">
        <v>1.5</v>
      </c>
      <c r="C15" s="7" t="n">
        <f aca="false">IF(OR(B15="",B15&lt;=0),"",$B$5/B15)</f>
        <v>320</v>
      </c>
      <c r="D15" s="11" t="n">
        <f aca="false">IF(OR(C15="",$B$6=""),"",$B$6/C15)</f>
        <v>0.34375</v>
      </c>
      <c r="E15" s="12" t="str">
        <f aca="false">IF(OR(B15="",$B$7=""),"",IF(B15&gt;$B$7*1.02,"Above takt",IF(B15&lt;$B$7*0.98,"Below takt","Balanced")))</f>
        <v>Below takt</v>
      </c>
      <c r="F15" s="7" t="n">
        <f aca="false">IF(C15="","",C15-$B$6)</f>
        <v>210</v>
      </c>
    </row>
    <row r="16" customFormat="false" ht="15" hidden="false" customHeight="false" outlineLevel="0" collapsed="false">
      <c r="A16" s="6"/>
      <c r="B16" s="10"/>
      <c r="C16" s="7" t="str">
        <f aca="false">IF(OR(B16="",B16&lt;=0),"",$B$5/B16)</f>
        <v/>
      </c>
      <c r="D16" s="11" t="str">
        <f aca="false">IF(OR(C16="",$B$6=""),"",$B$6/C16)</f>
        <v/>
      </c>
      <c r="E16" s="12" t="str">
        <f aca="false">IF(OR(B16="",$B$7=""),"",IF(B16&gt;$B$7*1.02,"Above takt",IF(B16&lt;$B$7*0.98,"Below takt","Balanced")))</f>
        <v/>
      </c>
      <c r="F16" s="7" t="str">
        <f aca="false">IF(C16="","",C16-$B$6)</f>
        <v/>
      </c>
    </row>
    <row r="17" customFormat="false" ht="15" hidden="false" customHeight="false" outlineLevel="0" collapsed="false">
      <c r="A17" s="6"/>
      <c r="B17" s="10"/>
      <c r="C17" s="7" t="str">
        <f aca="false">IF(OR(B17="",B17&lt;=0),"",$B$5/B17)</f>
        <v/>
      </c>
      <c r="D17" s="11" t="str">
        <f aca="false">IF(OR(C17="",$B$6=""),"",$B$6/C17)</f>
        <v/>
      </c>
      <c r="E17" s="12" t="str">
        <f aca="false">IF(OR(B17="",$B$7=""),"",IF(B17&gt;$B$7*1.02,"Above takt",IF(B17&lt;$B$7*0.98,"Below takt","Balanced")))</f>
        <v/>
      </c>
      <c r="F17" s="7" t="str">
        <f aca="false">IF(C17="","",C17-$B$6)</f>
        <v/>
      </c>
    </row>
    <row r="18" customFormat="false" ht="15" hidden="false" customHeight="false" outlineLevel="0" collapsed="false">
      <c r="A18" s="6"/>
      <c r="B18" s="10"/>
      <c r="C18" s="7" t="str">
        <f aca="false">IF(OR(B18="",B18&lt;=0),"",$B$5/B18)</f>
        <v/>
      </c>
      <c r="D18" s="11" t="str">
        <f aca="false">IF(OR(C18="",$B$6=""),"",$B$6/C18)</f>
        <v/>
      </c>
      <c r="E18" s="12" t="str">
        <f aca="false">IF(OR(B18="",$B$7=""),"",IF(B18&gt;$B$7*1.02,"Above takt",IF(B18&lt;$B$7*0.98,"Below takt","Balanced")))</f>
        <v/>
      </c>
      <c r="F18" s="7" t="str">
        <f aca="false">IF(C18="","",C18-$B$6)</f>
        <v/>
      </c>
    </row>
    <row r="19" customFormat="false" ht="15" hidden="false" customHeight="false" outlineLevel="0" collapsed="false">
      <c r="A19" s="6"/>
      <c r="B19" s="10"/>
      <c r="C19" s="7" t="str">
        <f aca="false">IF(OR(B19="",B19&lt;=0),"",$B$5/B19)</f>
        <v/>
      </c>
      <c r="D19" s="11" t="str">
        <f aca="false">IF(OR(C19="",$B$6=""),"",$B$6/C19)</f>
        <v/>
      </c>
      <c r="E19" s="12" t="str">
        <f aca="false">IF(OR(B19="",$B$7=""),"",IF(B19&gt;$B$7*1.02,"Above takt",IF(B19&lt;$B$7*0.98,"Below takt","Balanced")))</f>
        <v/>
      </c>
      <c r="F19" s="7" t="str">
        <f aca="false">IF(C19="","",C19-$B$6)</f>
        <v/>
      </c>
    </row>
    <row r="20" customFormat="false" ht="15" hidden="false" customHeight="false" outlineLevel="0" collapsed="false">
      <c r="A20" s="6"/>
      <c r="B20" s="10"/>
      <c r="C20" s="7" t="str">
        <f aca="false">IF(OR(B20="",B20&lt;=0),"",$B$5/B20)</f>
        <v/>
      </c>
      <c r="D20" s="11" t="str">
        <f aca="false">IF(OR(C20="",$B$6=""),"",$B$6/C20)</f>
        <v/>
      </c>
      <c r="E20" s="12" t="str">
        <f aca="false">IF(OR(B20="",$B$7=""),"",IF(B20&gt;$B$7*1.02,"Above takt",IF(B20&lt;$B$7*0.98,"Below takt","Balanced")))</f>
        <v/>
      </c>
      <c r="F20" s="7" t="str">
        <f aca="false">IF(C20="","",C20-$B$6)</f>
        <v/>
      </c>
    </row>
    <row r="21" customFormat="false" ht="15" hidden="false" customHeight="false" outlineLevel="0" collapsed="false">
      <c r="A21" s="6"/>
      <c r="B21" s="10"/>
      <c r="C21" s="7" t="str">
        <f aca="false">IF(OR(B21="",B21&lt;=0),"",$B$5/B21)</f>
        <v/>
      </c>
      <c r="D21" s="11" t="str">
        <f aca="false">IF(OR(C21="",$B$6=""),"",$B$6/C21)</f>
        <v/>
      </c>
      <c r="E21" s="12" t="str">
        <f aca="false">IF(OR(B21="",$B$7=""),"",IF(B21&gt;$B$7*1.02,"Above takt",IF(B21&lt;$B$7*0.98,"Below takt","Balanced")))</f>
        <v/>
      </c>
      <c r="F21" s="7" t="str">
        <f aca="false">IF(C21="","",C21-$B$6)</f>
        <v/>
      </c>
    </row>
    <row r="22" customFormat="false" ht="15" hidden="false" customHeight="false" outlineLevel="0" collapsed="false">
      <c r="A22" s="6"/>
      <c r="B22" s="10"/>
      <c r="C22" s="7" t="str">
        <f aca="false">IF(OR(B22="",B22&lt;=0),"",$B$5/B22)</f>
        <v/>
      </c>
      <c r="D22" s="11" t="str">
        <f aca="false">IF(OR(C22="",$B$6=""),"",$B$6/C22)</f>
        <v/>
      </c>
      <c r="E22" s="12" t="str">
        <f aca="false">IF(OR(B22="",$B$7=""),"",IF(B22&gt;$B$7*1.02,"Above takt",IF(B22&lt;$B$7*0.98,"Below takt","Balanced")))</f>
        <v/>
      </c>
      <c r="F22" s="7" t="str">
        <f aca="false">IF(C22="","",C22-$B$6)</f>
        <v/>
      </c>
    </row>
    <row r="23" customFormat="false" ht="15" hidden="false" customHeight="false" outlineLevel="0" collapsed="false">
      <c r="A23" s="6"/>
      <c r="B23" s="10"/>
      <c r="C23" s="7" t="str">
        <f aca="false">IF(OR(B23="",B23&lt;=0),"",$B$5/B23)</f>
        <v/>
      </c>
      <c r="D23" s="11" t="str">
        <f aca="false">IF(OR(C23="",$B$6=""),"",$B$6/C23)</f>
        <v/>
      </c>
      <c r="E23" s="12" t="str">
        <f aca="false">IF(OR(B23="",$B$7=""),"",IF(B23&gt;$B$7*1.02,"Above takt",IF(B23&lt;$B$7*0.98,"Below takt","Balanced")))</f>
        <v/>
      </c>
      <c r="F23" s="7" t="str">
        <f aca="false">IF(C23="","",C23-$B$6)</f>
        <v/>
      </c>
    </row>
    <row r="24" customFormat="false" ht="15" hidden="false" customHeight="false" outlineLevel="0" collapsed="false">
      <c r="A24" s="6"/>
      <c r="B24" s="10"/>
      <c r="C24" s="7" t="str">
        <f aca="false">IF(OR(B24="",B24&lt;=0),"",$B$5/B24)</f>
        <v/>
      </c>
      <c r="D24" s="11" t="str">
        <f aca="false">IF(OR(C24="",$B$6=""),"",$B$6/C24)</f>
        <v/>
      </c>
      <c r="E24" s="12" t="str">
        <f aca="false">IF(OR(B24="",$B$7=""),"",IF(B24&gt;$B$7*1.02,"Above takt",IF(B24&lt;$B$7*0.98,"Below takt","Balanced")))</f>
        <v/>
      </c>
      <c r="F24" s="7" t="str">
        <f aca="false">IF(C24="","",C24-$B$6)</f>
        <v/>
      </c>
    </row>
    <row r="25" customFormat="false" ht="15" hidden="false" customHeight="false" outlineLevel="0" collapsed="false">
      <c r="A25" s="6"/>
      <c r="B25" s="10"/>
      <c r="C25" s="7" t="str">
        <f aca="false">IF(OR(B25="",B25&lt;=0),"",$B$5/B25)</f>
        <v/>
      </c>
      <c r="D25" s="11" t="str">
        <f aca="false">IF(OR(C25="",$B$6=""),"",$B$6/C25)</f>
        <v/>
      </c>
      <c r="E25" s="12" t="str">
        <f aca="false">IF(OR(B25="",$B$7=""),"",IF(B25&gt;$B$7*1.02,"Above takt",IF(B25&lt;$B$7*0.98,"Below takt","Balanced")))</f>
        <v/>
      </c>
      <c r="F25" s="7" t="str">
        <f aca="false">IF(C25="","",C25-$B$6)</f>
        <v/>
      </c>
    </row>
    <row r="28" customFormat="false" ht="15" hidden="false" customHeight="false" outlineLevel="0" collapsed="false">
      <c r="A28" s="5" t="s">
        <v>34</v>
      </c>
      <c r="B28" s="12" t="str">
        <f aca="false">IF(COUNT(B11:B25)=0,"",INDEX(A11:A25,MATCH(MAX(B11:B25),B11:B25,0)))</f>
        <v>Welding</v>
      </c>
    </row>
    <row r="29" customFormat="false" ht="15" hidden="false" customHeight="false" outlineLevel="0" collapsed="false">
      <c r="A29" s="5" t="s">
        <v>35</v>
      </c>
      <c r="B29" s="7" t="n">
        <f aca="false">IF(COUNT(B11:B25)=0,"",B5/MAX(B11:B25))</f>
        <v>120</v>
      </c>
    </row>
    <row r="30" customFormat="false" ht="15" hidden="false" customHeight="false" outlineLevel="0" collapsed="false">
      <c r="A30" s="5" t="s">
        <v>36</v>
      </c>
      <c r="B30" s="11" t="n">
        <f aca="false">IF(OR(B29="",B6=""),"",B6/B29)</f>
        <v>0.916666666666667</v>
      </c>
    </row>
    <row r="31" customFormat="false" ht="15" hidden="false" customHeight="false" outlineLevel="0" collapsed="false">
      <c r="A31" s="5" t="s">
        <v>37</v>
      </c>
      <c r="B31" s="12" t="str">
        <f aca="false">IF(B30="","",IF(B30&gt;1,"Not enough: demand exceeds capacity",IF(B30&gt;=0.9,"Enough, but almost no margin (90% or more)","Enough, with margin")))</f>
        <v>Enough, but almost no margin (90% or more)</v>
      </c>
      <c r="C31" s="12"/>
      <c r="D31" s="12"/>
      <c r="E31" s="12"/>
    </row>
  </sheetData>
  <mergeCells count="1">
    <mergeCell ref="B31:E31"/>
  </mergeCells>
  <conditionalFormatting sqref="E11:E25">
    <cfRule type="expression" priority="2" aboveAverage="0" equalAverage="0" bottom="0" percent="0" rank="0" text="" dxfId="0">
      <formula>$E11="Above takt"</formula>
    </cfRule>
  </conditionalFormatting>
  <conditionalFormatting sqref="D11:D25">
    <cfRule type="expression" priority="3" aboveAverage="0" equalAverage="0" bottom="0" percent="0" rank="0" text="" dxfId="0">
      <formula>AND(ISNUMBER($D11),$D11&gt;1)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LibreOffice/26.8.0.3$Windows_X86_64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2026-09-21T21:28:29Z</dcterms:created>
  <dc:creator>openpyxl</dc:creator>
  <dc:description/>
  <dc:language>es-AR</dc:language>
  <cp:lastModifiedBy/>
  <dcterms:modified xsi:type="dcterms:W3CDTF">2026-09-21T21:28:29Z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