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ómo usar" sheetId="1" state="visible" r:id="rId3"/>
    <sheet name="Nivelación" sheetId="2" state="visible" r:id="rId4"/>
    <sheet name="Caja Heijunk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<sst xmlns="http://schemas.openxmlformats.org/spreadsheetml/2006/main" count="39" uniqueCount="37">
  <si>
    <t xml:space="preserve">Nivelación de la producción (Heijunka)</t>
  </si>
  <si>
    <t xml:space="preserve">Cómo se usa</t>
  </si>
  <si>
    <t xml:space="preserve">1. Hoja 'Nivelación': cargá los días de producción del período y los pedidos de cada producto. La planilla calcula la cantidad por día de cada uno.</t>
  </si>
  <si>
    <t xml:space="preserve">2. Si todas las cantidades diarias son enteras, calcula el ciclo repetitivo más corto (dividiendo por el máximo común divisor). Con 2.000, 1.600 y 400 piezas en 20 días salen 100, 80 y 20 por día, y un ciclo de 5 de A, 4 de B y 1 de C.</t>
  </si>
  <si>
    <t xml:space="preserve">3. Hoja 'Caja Heijunka': definí la hora de inicio y el intervalo, y completá la grilla con lo que se libera a producción en cada intervalo. La planilla compara el total de cada producto con el objetivo del día.</t>
  </si>
  <si>
    <t xml:space="preserve">4. Para que la nivelación funcione, los cambios de producto tienen que ser cortos (ver SMED).</t>
  </si>
  <si>
    <t xml:space="preserve">Fórmulas</t>
  </si>
  <si>
    <t xml:space="preserve">Cantidad por día = pedidos del período / días de producción.</t>
  </si>
  <si>
    <t xml:space="preserve">Piezas por ciclo = cantidad por día / máximo común divisor de todas las cantidades diarias.</t>
  </si>
  <si>
    <t xml:space="preserve">Colores</t>
  </si>
  <si>
    <t xml:space="preserve">Amarillo: celdas para completar. Gris: fórmulas, no se tocan.</t>
  </si>
  <si>
    <t xml:space="preserve">Fuente del método</t>
  </si>
  <si>
    <t xml:space="preserve">Manuel Tornell, 'Heijunka o nivelación de la producción' (LeanESI, Universidad de Cádiz), y Méndez Salazar (Universidad Estatal de Milagro) para la caja Heijunka. El ejemplo cargado es el del artículo de Tornell. Ver 'Heijunka' en LKaizeN.com.ar.</t>
  </si>
  <si>
    <t xml:space="preserve">Los valores cargados son un ejemplo para mostrar cómo funciona: borralos y cargá los tuyos.</t>
  </si>
  <si>
    <t xml:space="preserve">Planilla gratuita de LKaizeN (LKaizeN.com.ar). Usala, adaptala y compartila.</t>
  </si>
  <si>
    <t xml:space="preserve">Repartí los pedidos del período en la misma cantidad y la misma mezcla cada día.</t>
  </si>
  <si>
    <t xml:space="preserve">Días de producción del período</t>
  </si>
  <si>
    <t xml:space="preserve">Producto</t>
  </si>
  <si>
    <t xml:space="preserve">Pedidos del período</t>
  </si>
  <si>
    <t xml:space="preserve">Cantidad por día</t>
  </si>
  <si>
    <t xml:space="preserve">Piezas por ciclo</t>
  </si>
  <si>
    <t xml:space="preserve">A</t>
  </si>
  <si>
    <t xml:space="preserve">B</t>
  </si>
  <si>
    <t xml:space="preserve">C</t>
  </si>
  <si>
    <t xml:space="preserve">Total por día</t>
  </si>
  <si>
    <t xml:space="preserve">Máximo común divisor de las cantidades diarias</t>
  </si>
  <si>
    <t xml:space="preserve">Piezas del ciclo repetitivo</t>
  </si>
  <si>
    <t xml:space="preserve">Ciclos repetitivos por día</t>
  </si>
  <si>
    <t xml:space="preserve">Si las cantidades por día no son enteras, no se arma el ciclo: ajustá los días o redondeá los pedidos.</t>
  </si>
  <si>
    <t xml:space="preserve">Caja Heijunka</t>
  </si>
  <si>
    <t xml:space="preserve">Una grilla: productos en las filas, intervalos de tiempo en las columnas. En cada casillero, cuántas tarjetas de producción se liberan en ese intervalo.</t>
  </si>
  <si>
    <t xml:space="preserve">Hora de inicio</t>
  </si>
  <si>
    <t xml:space="preserve">Intervalo de cada casillero (min)</t>
  </si>
  <si>
    <t xml:space="preserve">Total cargado</t>
  </si>
  <si>
    <t xml:space="preserve">Objetivo del día</t>
  </si>
  <si>
    <t xml:space="preserve">Diferencia</t>
  </si>
  <si>
    <t xml:space="preserve">Cada casillero se completa con la cantidad (o las tarjetas) de ese producto que se produce en ese intervalo. La diferencia contra el objetivo diario se marca en amarillo si no es cero.</t>
  </si>
</sst>
</file>

<file path=xl/styles.xml><?xml version="1.0" encoding="utf-8"?>
<styleSheet xmlns="http://schemas.openxmlformats.org/spreadsheetml/2006/main">
  <numFmts count="6">
    <numFmt numFmtId="164" formatCode="General"/>
    <numFmt numFmtId="165" formatCode="#,##0"/>
    <numFmt numFmtId="166" formatCode="General;\-General;;@"/>
    <numFmt numFmtId="167" formatCode="0"/>
    <numFmt numFmtId="168" formatCode="0.0"/>
    <numFmt numFmtId="169" formatCode="hh:mm"/>
  </numFmts>
  <fonts count="8">
    <font>
      <sz val="11"/>
      <color theme="1"/>
      <name val="Calibri"/>
      <family val="2"/>
      <charset val="1"/>
    </font>
    <font>
      <sz val="10"/>
      <name val="Arial"/>
      <family val="0"/>
    </font>
    <font>
      <sz val="10"/>
      <name val="Arial"/>
      <family val="0"/>
    </font>
    <font>
      <sz val="10"/>
      <name val="Arial"/>
      <family val="0"/>
    </font>
    <font>
      <b val="true"/>
      <sz val="14"/>
      <color rgb="FF0F172A"/>
      <name val="Cambria"/>
      <family val="0"/>
      <charset val="1"/>
    </font>
    <font>
      <b val="true"/>
      <sz val="11"/>
      <name val="Cambria"/>
      <family val="0"/>
      <charset val="1"/>
    </font>
    <font>
      <b val="true"/>
      <sz val="11"/>
      <color rgb="FFFFFFFF"/>
      <name val="Cambria"/>
      <family val="0"/>
      <charset val="1"/>
    </font>
    <font>
      <i val="true"/>
      <sz val="11"/>
      <name val="Cambria"/>
      <family val="0"/>
      <charset val="1"/>
    </font>
  </fonts>
  <fills count="5">
    <fill>
      <patternFill patternType="none"/>
    </fill>
    <fill>
      <patternFill patternType="gray125"/>
    </fill>
    <fill>
      <patternFill patternType="solid">
        <fgColor rgb="FFFEF9C3"/>
        <bgColor rgb="FFFFFFFF"/>
      </patternFill>
    </fill>
    <fill>
      <patternFill patternType="solid">
        <fgColor rgb="FF1E293B"/>
        <bgColor rgb="FF0F172A"/>
      </patternFill>
    </fill>
    <fill>
      <patternFill patternType="solid">
        <fgColor rgb="FFE2E8F0"/>
        <bgColor rgb="FFCBD5E1"/>
      </patternFill>
    </fill>
  </fills>
  <borders count="2">
    <border diagonalUp="false" diagonalDown="false">
      <left/>
      <right/>
      <top/>
      <bottom/>
      <diagonal/>
    </border>
    <border diagonalUp="false" diagonalDown="false">
      <left style="thin">
        <color rgb="FFCBD5E1"/>
      </left>
      <right style="thin">
        <color rgb="FFCBD5E1"/>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3" borderId="1" xfId="0" applyFont="true" applyBorder="true" applyAlignment="true" applyProtection="false">
      <alignment horizontal="center" vertical="center" textRotation="0" wrapText="true" indent="0" shrinkToFit="false"/>
      <protection locked="true" hidden="false"/>
    </xf>
    <xf numFmtId="165" fontId="0" fillId="2" borderId="1" xfId="0" applyFont="false" applyBorder="true" applyAlignment="false" applyProtection="false">
      <alignment horizontal="general" vertical="bottom" textRotation="0" wrapText="false" indent="0" shrinkToFit="false"/>
      <protection locked="true" hidden="false"/>
    </xf>
    <xf numFmtId="166" fontId="0" fillId="4" borderId="1" xfId="0" applyFont="false" applyBorder="true" applyAlignment="false" applyProtection="false">
      <alignment horizontal="general" vertical="bottom" textRotation="0" wrapText="false" indent="0" shrinkToFit="false"/>
      <protection locked="true" hidden="false"/>
    </xf>
    <xf numFmtId="167" fontId="0" fillId="4" borderId="1" xfId="0" applyFont="false" applyBorder="true" applyAlignment="false" applyProtection="false">
      <alignment horizontal="general" vertical="bottom" textRotation="0" wrapText="false" indent="0" shrinkToFit="false"/>
      <protection locked="true" hidden="false"/>
    </xf>
    <xf numFmtId="164" fontId="5" fillId="4" borderId="1" xfId="0" applyFont="true" applyBorder="true" applyAlignment="false" applyProtection="false">
      <alignment horizontal="general" vertical="bottom" textRotation="0" wrapText="false" indent="0" shrinkToFit="false"/>
      <protection locked="true" hidden="false"/>
    </xf>
    <xf numFmtId="168" fontId="0" fillId="4" borderId="1" xfId="0" applyFont="fals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9" fontId="0" fillId="2" borderId="1" xfId="0" applyFont="false" applyBorder="true" applyAlignment="false" applyProtection="false">
      <alignment horizontal="general" vertical="bottom" textRotation="0" wrapText="false" indent="0" shrinkToFit="false"/>
      <protection locked="true" hidden="false"/>
    </xf>
    <xf numFmtId="169" fontId="6" fillId="3" borderId="1" xfId="0" applyFont="true" applyBorder="true" applyAlignment="true" applyProtection="false">
      <alignment horizontal="center" vertical="center" textRotation="0" wrapText="tru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7" fontId="0" fillId="2"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DE68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EF9C3"/>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CCFFFF"/>
      <rgbColor rgb="FFCCFFCC"/>
      <rgbColor rgb="FFFDE68A"/>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F172A"/>
      <rgbColor rgb="FF333300"/>
      <rgbColor rgb="FF993300"/>
      <rgbColor rgb="FF993366"/>
      <rgbColor rgb="FF333399"/>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20"/>
  </cols>
  <sheetData>
    <row r="1" customFormat="false" ht="17.35" hidden="false" customHeight="false" outlineLevel="0" collapsed="false">
      <c r="A1" s="1" t="s">
        <v>0</v>
      </c>
    </row>
    <row r="3" customFormat="false" ht="15" hidden="false" customHeight="false" outlineLevel="0" collapsed="false">
      <c r="A3" s="2" t="s">
        <v>1</v>
      </c>
    </row>
    <row r="4" customFormat="false" ht="23.85" hidden="false" customHeight="false" outlineLevel="0" collapsed="false">
      <c r="A4" s="3" t="s">
        <v>2</v>
      </c>
    </row>
    <row r="5" customFormat="false" ht="23.85" hidden="false" customHeight="false" outlineLevel="0" collapsed="false">
      <c r="A5" s="3" t="s">
        <v>3</v>
      </c>
    </row>
    <row r="6" customFormat="false" ht="23.85" hidden="false" customHeight="false" outlineLevel="0" collapsed="false">
      <c r="A6" s="3" t="s">
        <v>4</v>
      </c>
    </row>
    <row r="7" customFormat="false" ht="15" hidden="false" customHeight="false" outlineLevel="0" collapsed="false">
      <c r="A7" s="3" t="s">
        <v>5</v>
      </c>
    </row>
    <row r="8" customFormat="false" ht="15" hidden="false" customHeight="false" outlineLevel="0" collapsed="false">
      <c r="A8" s="3"/>
    </row>
    <row r="9" customFormat="false" ht="15" hidden="false" customHeight="false" outlineLevel="0" collapsed="false">
      <c r="A9" s="2" t="s">
        <v>6</v>
      </c>
    </row>
    <row r="10" customFormat="false" ht="15" hidden="false" customHeight="false" outlineLevel="0" collapsed="false">
      <c r="A10" s="3" t="s">
        <v>7</v>
      </c>
    </row>
    <row r="11" customFormat="false" ht="15" hidden="false" customHeight="false" outlineLevel="0" collapsed="false">
      <c r="A11" s="3" t="s">
        <v>8</v>
      </c>
    </row>
    <row r="12" customFormat="false" ht="15" hidden="false" customHeight="false" outlineLevel="0" collapsed="false">
      <c r="A12" s="3"/>
    </row>
    <row r="13" customFormat="false" ht="15" hidden="false" customHeight="false" outlineLevel="0" collapsed="false">
      <c r="A13" s="2" t="s">
        <v>9</v>
      </c>
    </row>
    <row r="14" customFormat="false" ht="15" hidden="false" customHeight="false" outlineLevel="0" collapsed="false">
      <c r="A14" s="3" t="s">
        <v>10</v>
      </c>
    </row>
    <row r="15" customFormat="false" ht="15" hidden="false" customHeight="false" outlineLevel="0" collapsed="false">
      <c r="A15" s="3"/>
    </row>
    <row r="16" customFormat="false" ht="15" hidden="false" customHeight="false" outlineLevel="0" collapsed="false">
      <c r="A16" s="2" t="s">
        <v>11</v>
      </c>
    </row>
    <row r="17" customFormat="false" ht="23.85" hidden="false" customHeight="false" outlineLevel="0" collapsed="false">
      <c r="A17" s="3" t="s">
        <v>12</v>
      </c>
    </row>
    <row r="18" customFormat="false" ht="15" hidden="false" customHeight="false" outlineLevel="0" collapsed="false">
      <c r="A18" s="3"/>
    </row>
    <row r="19" customFormat="false" ht="15" hidden="false" customHeight="false" outlineLevel="0" collapsed="false">
      <c r="A19" s="3" t="s">
        <v>13</v>
      </c>
    </row>
    <row r="20" customFormat="false" ht="15" hidden="false" customHeight="false" outlineLevel="0" collapsed="false">
      <c r="A20" s="3"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8"/>
    <col collapsed="false" customWidth="true" hidden="false" outlineLevel="0" max="2" min="2" style="0" width="20"/>
    <col collapsed="false" customWidth="true" hidden="false" outlineLevel="0" max="4" min="3" style="0" width="18"/>
  </cols>
  <sheetData>
    <row r="1" customFormat="false" ht="17.35" hidden="false" customHeight="false" outlineLevel="0" collapsed="false">
      <c r="A1" s="1" t="s">
        <v>0</v>
      </c>
    </row>
    <row r="2" customFormat="false" ht="15" hidden="false" customHeight="false" outlineLevel="0" collapsed="false">
      <c r="A2" s="0" t="s">
        <v>15</v>
      </c>
    </row>
    <row r="3" customFormat="false" ht="15" hidden="false" customHeight="false" outlineLevel="0" collapsed="false">
      <c r="A3" s="4" t="s">
        <v>16</v>
      </c>
      <c r="B3" s="5" t="n">
        <v>20</v>
      </c>
    </row>
    <row r="5" customFormat="false" ht="33.75" hidden="false" customHeight="true" outlineLevel="0" collapsed="false">
      <c r="A5" s="6" t="s">
        <v>17</v>
      </c>
      <c r="B5" s="6" t="s">
        <v>18</v>
      </c>
      <c r="C5" s="6" t="s">
        <v>19</v>
      </c>
      <c r="D5" s="6" t="s">
        <v>20</v>
      </c>
    </row>
    <row r="6" customFormat="false" ht="15" hidden="false" customHeight="false" outlineLevel="0" collapsed="false">
      <c r="A6" s="5" t="s">
        <v>21</v>
      </c>
      <c r="B6" s="7" t="n">
        <v>2000</v>
      </c>
      <c r="C6" s="8" t="n">
        <f aca="false">IF(OR(B6="",$B$3="",$B$3&lt;=0),0,B6/$B$3)</f>
        <v>100</v>
      </c>
      <c r="D6" s="9" t="n">
        <f aca="false">IF(C6=0,"",IF($B$18="","",C6/$B$18))</f>
        <v>5</v>
      </c>
    </row>
    <row r="7" customFormat="false" ht="15" hidden="false" customHeight="false" outlineLevel="0" collapsed="false">
      <c r="A7" s="5" t="s">
        <v>22</v>
      </c>
      <c r="B7" s="7" t="n">
        <v>1600</v>
      </c>
      <c r="C7" s="8" t="n">
        <f aca="false">IF(OR(B7="",$B$3="",$B$3&lt;=0),0,B7/$B$3)</f>
        <v>80</v>
      </c>
      <c r="D7" s="9" t="n">
        <f aca="false">IF(C7=0,"",IF($B$18="","",C7/$B$18))</f>
        <v>4</v>
      </c>
    </row>
    <row r="8" customFormat="false" ht="15" hidden="false" customHeight="false" outlineLevel="0" collapsed="false">
      <c r="A8" s="5" t="s">
        <v>23</v>
      </c>
      <c r="B8" s="7" t="n">
        <v>400</v>
      </c>
      <c r="C8" s="8" t="n">
        <f aca="false">IF(OR(B8="",$B$3="",$B$3&lt;=0),0,B8/$B$3)</f>
        <v>20</v>
      </c>
      <c r="D8" s="9" t="n">
        <f aca="false">IF(C8=0,"",IF($B$18="","",C8/$B$18))</f>
        <v>1</v>
      </c>
    </row>
    <row r="9" customFormat="false" ht="15" hidden="false" customHeight="false" outlineLevel="0" collapsed="false">
      <c r="A9" s="5"/>
      <c r="B9" s="7"/>
      <c r="C9" s="8" t="n">
        <f aca="false">IF(OR(B9="",$B$3="",$B$3&lt;=0),0,B9/$B$3)</f>
        <v>0</v>
      </c>
      <c r="D9" s="9" t="str">
        <f aca="false">IF(C9=0,"",IF($B$18="","",C9/$B$18))</f>
        <v/>
      </c>
    </row>
    <row r="10" customFormat="false" ht="15" hidden="false" customHeight="false" outlineLevel="0" collapsed="false">
      <c r="A10" s="5"/>
      <c r="B10" s="7"/>
      <c r="C10" s="8" t="n">
        <f aca="false">IF(OR(B10="",$B$3="",$B$3&lt;=0),0,B10/$B$3)</f>
        <v>0</v>
      </c>
      <c r="D10" s="9" t="str">
        <f aca="false">IF(C10=0,"",IF($B$18="","",C10/$B$18))</f>
        <v/>
      </c>
    </row>
    <row r="11" customFormat="false" ht="15" hidden="false" customHeight="false" outlineLevel="0" collapsed="false">
      <c r="A11" s="5"/>
      <c r="B11" s="7"/>
      <c r="C11" s="8" t="n">
        <f aca="false">IF(OR(B11="",$B$3="",$B$3&lt;=0),0,B11/$B$3)</f>
        <v>0</v>
      </c>
      <c r="D11" s="9" t="str">
        <f aca="false">IF(C11=0,"",IF($B$18="","",C11/$B$18))</f>
        <v/>
      </c>
    </row>
    <row r="12" customFormat="false" ht="15" hidden="false" customHeight="false" outlineLevel="0" collapsed="false">
      <c r="A12" s="5"/>
      <c r="B12" s="7"/>
      <c r="C12" s="8" t="n">
        <f aca="false">IF(OR(B12="",$B$3="",$B$3&lt;=0),0,B12/$B$3)</f>
        <v>0</v>
      </c>
      <c r="D12" s="9" t="str">
        <f aca="false">IF(C12=0,"",IF($B$18="","",C12/$B$18))</f>
        <v/>
      </c>
    </row>
    <row r="13" customFormat="false" ht="15" hidden="false" customHeight="false" outlineLevel="0" collapsed="false">
      <c r="A13" s="5"/>
      <c r="B13" s="7"/>
      <c r="C13" s="8" t="n">
        <f aca="false">IF(OR(B13="",$B$3="",$B$3&lt;=0),0,B13/$B$3)</f>
        <v>0</v>
      </c>
      <c r="D13" s="9" t="str">
        <f aca="false">IF(C13=0,"",IF($B$18="","",C13/$B$18))</f>
        <v/>
      </c>
    </row>
    <row r="14" customFormat="false" ht="15" hidden="false" customHeight="false" outlineLevel="0" collapsed="false">
      <c r="A14" s="5"/>
      <c r="B14" s="7"/>
      <c r="C14" s="8" t="n">
        <f aca="false">IF(OR(B14="",$B$3="",$B$3&lt;=0),0,B14/$B$3)</f>
        <v>0</v>
      </c>
      <c r="D14" s="9" t="str">
        <f aca="false">IF(C14=0,"",IF($B$18="","",C14/$B$18))</f>
        <v/>
      </c>
    </row>
    <row r="15" customFormat="false" ht="15" hidden="false" customHeight="false" outlineLevel="0" collapsed="false">
      <c r="A15" s="5"/>
      <c r="B15" s="7"/>
      <c r="C15" s="8" t="n">
        <f aca="false">IF(OR(B15="",$B$3="",$B$3&lt;=0),0,B15/$B$3)</f>
        <v>0</v>
      </c>
      <c r="D15" s="9" t="str">
        <f aca="false">IF(C15=0,"",IF($B$18="","",C15/$B$18))</f>
        <v/>
      </c>
    </row>
    <row r="17" customFormat="false" ht="15" hidden="false" customHeight="false" outlineLevel="0" collapsed="false">
      <c r="A17" s="4" t="s">
        <v>24</v>
      </c>
      <c r="C17" s="10" t="n">
        <f aca="false">SUM(C6:C15)</f>
        <v>200</v>
      </c>
    </row>
    <row r="18" customFormat="false" ht="15" hidden="false" customHeight="false" outlineLevel="0" collapsed="false">
      <c r="A18" s="4" t="s">
        <v>25</v>
      </c>
      <c r="B18" s="9" t="n">
        <f aca="false">IF(OR(C17=0,SUMPRODUCT(--(MOD(C6:C15,1)&lt;&gt;0))&gt;0),"",GCD(C6:C15))</f>
        <v>20</v>
      </c>
    </row>
    <row r="19" customFormat="false" ht="15" hidden="false" customHeight="false" outlineLevel="0" collapsed="false">
      <c r="A19" s="4" t="s">
        <v>26</v>
      </c>
      <c r="B19" s="9" t="n">
        <f aca="false">IF(B18="","",SUM(D6:D15))</f>
        <v>10</v>
      </c>
    </row>
    <row r="20" customFormat="false" ht="15" hidden="false" customHeight="false" outlineLevel="0" collapsed="false">
      <c r="A20" s="4" t="s">
        <v>27</v>
      </c>
      <c r="B20" s="11" t="n">
        <f aca="false">IF(OR(B19="",B19=0),"",C17/B19)</f>
        <v>20</v>
      </c>
    </row>
    <row r="21" customFormat="false" ht="15" hidden="false" customHeight="false" outlineLevel="0" collapsed="false">
      <c r="A21" s="12" t="s">
        <v>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17" min="2" style="0" width="7"/>
    <col collapsed="false" customWidth="true" hidden="false" outlineLevel="0" max="19" min="18" style="0" width="14"/>
    <col collapsed="false" customWidth="true" hidden="false" outlineLevel="0" max="20" min="20" style="0" width="12"/>
  </cols>
  <sheetData>
    <row r="1" customFormat="false" ht="17.35" hidden="false" customHeight="false" outlineLevel="0" collapsed="false">
      <c r="A1" s="1" t="s">
        <v>29</v>
      </c>
    </row>
    <row r="2" customFormat="false" ht="15" hidden="false" customHeight="false" outlineLevel="0" collapsed="false">
      <c r="A2" s="0" t="s">
        <v>30</v>
      </c>
    </row>
    <row r="3" customFormat="false" ht="15" hidden="false" customHeight="false" outlineLevel="0" collapsed="false">
      <c r="A3" s="4" t="s">
        <v>31</v>
      </c>
      <c r="B3" s="13" t="n">
        <v>0.333333333333333</v>
      </c>
    </row>
    <row r="4" customFormat="false" ht="15" hidden="false" customHeight="false" outlineLevel="0" collapsed="false">
      <c r="A4" s="4" t="s">
        <v>32</v>
      </c>
      <c r="B4" s="5" t="n">
        <v>30</v>
      </c>
    </row>
    <row r="6" customFormat="false" ht="33.75" hidden="false" customHeight="true" outlineLevel="0" collapsed="false">
      <c r="A6" s="6" t="s">
        <v>17</v>
      </c>
      <c r="B6" s="14" t="n">
        <f aca="false">$B$3+0*$B$4/1440</f>
        <v>0.333333333333333</v>
      </c>
      <c r="C6" s="14" t="n">
        <f aca="false">$B$3+1*$B$4/1440</f>
        <v>0.354166666666667</v>
      </c>
      <c r="D6" s="14" t="n">
        <f aca="false">$B$3+2*$B$4/1440</f>
        <v>0.375</v>
      </c>
      <c r="E6" s="14" t="n">
        <f aca="false">$B$3+3*$B$4/1440</f>
        <v>0.395833333333333</v>
      </c>
      <c r="F6" s="14" t="n">
        <f aca="false">$B$3+4*$B$4/1440</f>
        <v>0.416666666666667</v>
      </c>
      <c r="G6" s="14" t="n">
        <f aca="false">$B$3+5*$B$4/1440</f>
        <v>0.4375</v>
      </c>
      <c r="H6" s="14" t="n">
        <f aca="false">$B$3+6*$B$4/1440</f>
        <v>0.458333333333333</v>
      </c>
      <c r="I6" s="14" t="n">
        <f aca="false">$B$3+7*$B$4/1440</f>
        <v>0.479166666666667</v>
      </c>
      <c r="J6" s="14" t="n">
        <f aca="false">$B$3+8*$B$4/1440</f>
        <v>0.5</v>
      </c>
      <c r="K6" s="14" t="n">
        <f aca="false">$B$3+9*$B$4/1440</f>
        <v>0.520833333333333</v>
      </c>
      <c r="L6" s="14" t="n">
        <f aca="false">$B$3+10*$B$4/1440</f>
        <v>0.541666666666667</v>
      </c>
      <c r="M6" s="14" t="n">
        <f aca="false">$B$3+11*$B$4/1440</f>
        <v>0.5625</v>
      </c>
      <c r="N6" s="14" t="n">
        <f aca="false">$B$3+12*$B$4/1440</f>
        <v>0.583333333333333</v>
      </c>
      <c r="O6" s="14" t="n">
        <f aca="false">$B$3+13*$B$4/1440</f>
        <v>0.604166666666667</v>
      </c>
      <c r="P6" s="14" t="n">
        <f aca="false">$B$3+14*$B$4/1440</f>
        <v>0.625</v>
      </c>
      <c r="Q6" s="14" t="n">
        <f aca="false">$B$3+15*$B$4/1440</f>
        <v>0.645833333333333</v>
      </c>
      <c r="R6" s="6" t="s">
        <v>33</v>
      </c>
      <c r="S6" s="6" t="s">
        <v>34</v>
      </c>
      <c r="T6" s="6" t="s">
        <v>35</v>
      </c>
    </row>
    <row r="7" customFormat="false" ht="15" hidden="false" customHeight="false" outlineLevel="0" collapsed="false">
      <c r="A7" s="15" t="str">
        <f aca="false">IF(Nivelación!A6="","",Nivelación!A6)</f>
        <v>A</v>
      </c>
      <c r="B7" s="16"/>
      <c r="C7" s="16"/>
      <c r="D7" s="16"/>
      <c r="E7" s="16"/>
      <c r="F7" s="16"/>
      <c r="G7" s="16"/>
      <c r="H7" s="16"/>
      <c r="I7" s="16"/>
      <c r="J7" s="16"/>
      <c r="K7" s="16"/>
      <c r="L7" s="16"/>
      <c r="M7" s="16"/>
      <c r="N7" s="16"/>
      <c r="O7" s="16"/>
      <c r="P7" s="16"/>
      <c r="Q7" s="16"/>
      <c r="R7" s="9" t="n">
        <f aca="false">SUM(B7:Q7)</f>
        <v>0</v>
      </c>
      <c r="S7" s="8" t="n">
        <f aca="false">IF(A7="","",Nivelación!C6)</f>
        <v>100</v>
      </c>
      <c r="T7" s="15" t="n">
        <f aca="false">IF(S7="","",R7-S7)</f>
        <v>-100</v>
      </c>
    </row>
    <row r="8" customFormat="false" ht="15" hidden="false" customHeight="false" outlineLevel="0" collapsed="false">
      <c r="A8" s="15" t="str">
        <f aca="false">IF(Nivelación!A7="","",Nivelación!A7)</f>
        <v>B</v>
      </c>
      <c r="B8" s="16"/>
      <c r="C8" s="16"/>
      <c r="D8" s="16"/>
      <c r="E8" s="16"/>
      <c r="F8" s="16"/>
      <c r="G8" s="16"/>
      <c r="H8" s="16"/>
      <c r="I8" s="16"/>
      <c r="J8" s="16"/>
      <c r="K8" s="16"/>
      <c r="L8" s="16"/>
      <c r="M8" s="16"/>
      <c r="N8" s="16"/>
      <c r="O8" s="16"/>
      <c r="P8" s="16"/>
      <c r="Q8" s="16"/>
      <c r="R8" s="9" t="n">
        <f aca="false">SUM(B8:Q8)</f>
        <v>0</v>
      </c>
      <c r="S8" s="8" t="n">
        <f aca="false">IF(A8="","",Nivelación!C7)</f>
        <v>80</v>
      </c>
      <c r="T8" s="15" t="n">
        <f aca="false">IF(S8="","",R8-S8)</f>
        <v>-80</v>
      </c>
    </row>
    <row r="9" customFormat="false" ht="15" hidden="false" customHeight="false" outlineLevel="0" collapsed="false">
      <c r="A9" s="15" t="str">
        <f aca="false">IF(Nivelación!A8="","",Nivelación!A8)</f>
        <v>C</v>
      </c>
      <c r="B9" s="16"/>
      <c r="C9" s="16"/>
      <c r="D9" s="16"/>
      <c r="E9" s="16"/>
      <c r="F9" s="16"/>
      <c r="G9" s="16"/>
      <c r="H9" s="16"/>
      <c r="I9" s="16"/>
      <c r="J9" s="16"/>
      <c r="K9" s="16"/>
      <c r="L9" s="16"/>
      <c r="M9" s="16"/>
      <c r="N9" s="16"/>
      <c r="O9" s="16"/>
      <c r="P9" s="16"/>
      <c r="Q9" s="16"/>
      <c r="R9" s="9" t="n">
        <f aca="false">SUM(B9:Q9)</f>
        <v>0</v>
      </c>
      <c r="S9" s="8" t="n">
        <f aca="false">IF(A9="","",Nivelación!C8)</f>
        <v>20</v>
      </c>
      <c r="T9" s="15" t="n">
        <f aca="false">IF(S9="","",R9-S9)</f>
        <v>-20</v>
      </c>
    </row>
    <row r="10" customFormat="false" ht="15" hidden="false" customHeight="false" outlineLevel="0" collapsed="false">
      <c r="A10" s="15" t="str">
        <f aca="false">IF(Nivelación!A9="","",Nivelación!A9)</f>
        <v/>
      </c>
      <c r="B10" s="16"/>
      <c r="C10" s="16"/>
      <c r="D10" s="16"/>
      <c r="E10" s="16"/>
      <c r="F10" s="16"/>
      <c r="G10" s="16"/>
      <c r="H10" s="16"/>
      <c r="I10" s="16"/>
      <c r="J10" s="16"/>
      <c r="K10" s="16"/>
      <c r="L10" s="16"/>
      <c r="M10" s="16"/>
      <c r="N10" s="16"/>
      <c r="O10" s="16"/>
      <c r="P10" s="16"/>
      <c r="Q10" s="16"/>
      <c r="R10" s="9" t="n">
        <f aca="false">SUM(B10:Q10)</f>
        <v>0</v>
      </c>
      <c r="S10" s="15" t="str">
        <f aca="false">IF(A10="","",Nivelación!C9)</f>
        <v/>
      </c>
      <c r="T10" s="15" t="str">
        <f aca="false">IF(S10="","",R10-S10)</f>
        <v/>
      </c>
    </row>
    <row r="11" customFormat="false" ht="15" hidden="false" customHeight="false" outlineLevel="0" collapsed="false">
      <c r="A11" s="15" t="str">
        <f aca="false">IF(Nivelación!A10="","",Nivelación!A10)</f>
        <v/>
      </c>
      <c r="B11" s="16"/>
      <c r="C11" s="16"/>
      <c r="D11" s="16"/>
      <c r="E11" s="16"/>
      <c r="F11" s="16"/>
      <c r="G11" s="16"/>
      <c r="H11" s="16"/>
      <c r="I11" s="16"/>
      <c r="J11" s="16"/>
      <c r="K11" s="16"/>
      <c r="L11" s="16"/>
      <c r="M11" s="16"/>
      <c r="N11" s="16"/>
      <c r="O11" s="16"/>
      <c r="P11" s="16"/>
      <c r="Q11" s="16"/>
      <c r="R11" s="9" t="n">
        <f aca="false">SUM(B11:Q11)</f>
        <v>0</v>
      </c>
      <c r="S11" s="15" t="str">
        <f aca="false">IF(A11="","",Nivelación!C10)</f>
        <v/>
      </c>
      <c r="T11" s="15" t="str">
        <f aca="false">IF(S11="","",R11-S11)</f>
        <v/>
      </c>
    </row>
    <row r="12" customFormat="false" ht="15" hidden="false" customHeight="false" outlineLevel="0" collapsed="false">
      <c r="A12" s="15" t="str">
        <f aca="false">IF(Nivelación!A11="","",Nivelación!A11)</f>
        <v/>
      </c>
      <c r="B12" s="16"/>
      <c r="C12" s="16"/>
      <c r="D12" s="16"/>
      <c r="E12" s="16"/>
      <c r="F12" s="16"/>
      <c r="G12" s="16"/>
      <c r="H12" s="16"/>
      <c r="I12" s="16"/>
      <c r="J12" s="16"/>
      <c r="K12" s="16"/>
      <c r="L12" s="16"/>
      <c r="M12" s="16"/>
      <c r="N12" s="16"/>
      <c r="O12" s="16"/>
      <c r="P12" s="16"/>
      <c r="Q12" s="16"/>
      <c r="R12" s="9" t="n">
        <f aca="false">SUM(B12:Q12)</f>
        <v>0</v>
      </c>
      <c r="S12" s="15" t="str">
        <f aca="false">IF(A12="","",Nivelación!C11)</f>
        <v/>
      </c>
      <c r="T12" s="15" t="str">
        <f aca="false">IF(S12="","",R12-S12)</f>
        <v/>
      </c>
    </row>
    <row r="14" customFormat="false" ht="15" hidden="false" customHeight="false" outlineLevel="0" collapsed="false">
      <c r="A14" s="0" t="s">
        <v>36</v>
      </c>
    </row>
  </sheetData>
  <conditionalFormatting sqref="T7:T12">
    <cfRule type="expression" priority="2" aboveAverage="0" equalAverage="0" bottom="0" percent="0" rank="0" text="" dxfId="0">
      <formula>AND(ISNUMBER($T7),$T7&lt;&gt;0)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LibreOffice/26.8.0.3$Windows_X86_64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2026-09-20T20:52:33Z</dcterms:created>
  <dc:creator>openpyxl</dc:creator>
  <dc:description/>
  <dc:language>es-AR</dc:language>
  <cp:lastModifiedBy/>
  <dcterms:modified xsi:type="dcterms:W3CDTF">2026-09-20T20:52:33Z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