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Paret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<sst xmlns="http://schemas.openxmlformats.org/spreadsheetml/2006/main" count="34" uniqueCount="32">
  <si>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Diagrama de Pareto (80/20)</t>
  </si>
  <si>
    <t xml:space="preserve">Cómo se usa</t>
  </si>
  <si>
    <t xml:space="preserve">1. Cargá hasta 20 causas con su frecuencia (o su costo), en cualquier orden.</t>
  </si>
  <si>
    <t xml:space="preserve">2. A la derecha se ordenan de mayor a menor, con el porcentaje de cada una y el porcentaje acumulado.</t>
  </si>
  <si>
    <t xml:space="preserve">3. Las causas marcadas 'Sí' son las pocas vitales: llegan hasta la fila que hace cruzar el 80% acumulado.</t>
  </si>
  <si>
    <t xml:space="preserve">4. El gráfico muestra las primeras 12 causas ordenadas, con la línea de porcentaje acumulado.</t>
  </si>
  <si>
    <t xml:space="preserve">Fórmulas</t>
  </si>
  <si>
    <t xml:space="preserve">% = frecuencia / total. % acumulado = suma de los porcentajes hasta esa fila.</t>
  </si>
  <si>
    <t xml:space="preserve">Pocas vitales: filas hasta (e incluyendo) la que cruza el 80% acumulado. El 80/20 es una regla aproximada.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</si>
  <si>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</si>
  <si>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</si>
  <si>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</si>
  <si>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The Council for Six Sigma Certification ('The Official Six Sigma Certification Handbook') y Hernández y Vignolle (UAEMex, 'Herramientas básicas de la calidad'). Los datos cargados son inventados (paradas de una línea por causa). Ver 'Diagrama de Pareto'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</si>
  <si>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</si>
  <si>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</si>
  <si>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Cargá las causas y su frecuencia (o costo): a la derecha se ordenan solas.</t>
  </si>
  <si>
    <t xml:space="preserve">Causa</t>
  </si>
  <si>
    <t xml:space="preserve">Frecuencia</t>
  </si>
  <si>
    <t xml:space="preserve">Posición</t>
  </si>
  <si>
    <t xml:space="preserve">Orden</t>
  </si>
  <si>
    <t xml:space="preserve">Causa (ordenada)</t>
  </si>
  <si>
    <t xml:space="preserve">% del total</t>
  </si>
  <si>
    <t xml:space="preserve">% acumulado</t>
  </si>
  <si>
    <t xml:space="preserve">¿Pocas vitales?</t>
  </si>
  <si>
    <t xml:space="preserve">Sensor descalibrado</t>
  </si>
  <si>
    <t xml:space="preserve">Rodamiento desgastado</t>
  </si>
  <si>
    <t xml:space="preserve">Falta de repuesto</t>
  </si>
  <si>
    <t xml:space="preserve">Falta de lubricación</t>
  </si>
  <si>
    <t xml:space="preserve">Fuga de aire</t>
  </si>
  <si>
    <t xml:space="preserve">Correa floja o rota</t>
  </si>
  <si>
    <t xml:space="preserve">Error de operación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</si>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</sst>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.0%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FEF9C3"/>
        <bgColor rgb="FFFFFFFF"/>
      </patternFill>
    </fill>
    <fill>
      <patternFill patternType="solid">
        <fgColor rgb="FFE2E8F0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68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Pareto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Pareto!G5</c:f>
              <c:strCache>
                <c:ptCount val="1"/>
                <c:pt idx="0">
                  <c:v>Frecuencia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Pareto!$F$6:$F$17</c:f>
              <c:strCache>
                <c:ptCount val="12"/>
                <c:pt idx="0">
                  <c:v>Rodamiento desgastado</c:v>
                </c:pt>
                <c:pt idx="1">
                  <c:v>Correa floja o rota</c:v>
                </c:pt>
                <c:pt idx="2">
                  <c:v>Falta de lubricación</c:v>
                </c:pt>
                <c:pt idx="3">
                  <c:v>Sensor descalibrado</c:v>
                </c:pt>
                <c:pt idx="4">
                  <c:v>Error de operación</c:v>
                </c:pt>
                <c:pt idx="5">
                  <c:v>Fuga de aire</c:v>
                </c:pt>
                <c:pt idx="6">
                  <c:v>Falta de repuesto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Pareto!$G$6:$G$17</c:f>
              <c:numCache>
                <c:formatCode>#,##0</c:formatCode>
                <c:ptCount val="12"/>
                <c:pt idx="0">
                  <c:v>182</c:v>
                </c:pt>
                <c:pt idx="1">
                  <c:v>96</c:v>
                </c:pt>
                <c:pt idx="2">
                  <c:v>61</c:v>
                </c:pt>
                <c:pt idx="3">
                  <c:v>27</c:v>
                </c:pt>
                <c:pt idx="4">
                  <c:v>15</c:v>
                </c:pt>
                <c:pt idx="5">
                  <c:v>9</c:v>
                </c:pt>
                <c:pt idx="6">
                  <c:v>6</c:v>
                </c:pt>
              </c:numCache>
            </c:numRef>
          </c:val>
        </c:ser>
        <c:gapWidth val="150"/>
        <c:overlap val="0"/>
        <c:axId val="40551370"/>
        <c:axId val="7881808"/>
      </c:barChart>
      <c:lineChart>
        <c:grouping val="standard"/>
        <c:varyColors val="0"/>
        <c:ser>
          <c:idx val="1"/>
          <c:order val="1"/>
          <c:tx>
            <c:strRef>
              <c:f>Pareto!I5</c:f>
              <c:strCache>
                <c:ptCount val="1"/>
                <c:pt idx="0">
                  <c:v>% acumulado</c:v>
                </c:pt>
              </c:strCache>
            </c:strRef>
          </c:tx>
          <c:spPr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Pareto!$F$6:$F$17</c:f>
              <c:strCache>
                <c:ptCount val="12"/>
                <c:pt idx="0">
                  <c:v>Rodamiento desgastado</c:v>
                </c:pt>
                <c:pt idx="1">
                  <c:v>Correa floja o rota</c:v>
                </c:pt>
                <c:pt idx="2">
                  <c:v>Falta de lubricación</c:v>
                </c:pt>
                <c:pt idx="3">
                  <c:v>Sensor descalibrado</c:v>
                </c:pt>
                <c:pt idx="4">
                  <c:v>Error de operación</c:v>
                </c:pt>
                <c:pt idx="5">
                  <c:v>Fuga de aire</c:v>
                </c:pt>
                <c:pt idx="6">
                  <c:v>Falta de repuesto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Pareto!$I$6:$I$17</c:f>
              <c:numCache>
                <c:formatCode>0.0%</c:formatCode>
                <c:ptCount val="12"/>
                <c:pt idx="0">
                  <c:v>0.45959595959596</c:v>
                </c:pt>
                <c:pt idx="1">
                  <c:v>0.702020202020202</c:v>
                </c:pt>
                <c:pt idx="2">
                  <c:v>0.856060606060606</c:v>
                </c:pt>
                <c:pt idx="3">
                  <c:v>0.924242424242424</c:v>
                </c:pt>
                <c:pt idx="4">
                  <c:v>0.962121212121212</c:v>
                </c:pt>
                <c:pt idx="5">
                  <c:v>0.984848484848485</c:v>
                </c:pt>
                <c:pt idx="6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6298753"/>
        <c:axId val="15637700"/>
      </c:lineChart>
      <c:catAx>
        <c:axId val="4055137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881808"/>
        <c:crosses val="autoZero"/>
        <c:auto val="1"/>
        <c:lblAlgn val="ctr"/>
        <c:lblOffset val="100"/>
        <c:noMultiLvlLbl val="0"/>
      </c:catAx>
      <c:valAx>
        <c:axId val="78818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Frecuencia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0551370"/>
        <c:crosses val="autoZero"/>
        <c:crossBetween val="between"/>
      </c:valAx>
      <c:catAx>
        <c:axId val="66298753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5637700"/>
        <c:crosses val="autoZero"/>
        <c:auto val="1"/>
        <c:lblAlgn val="ctr"/>
        <c:lblOffset val="100"/>
        <c:noMultiLvlLbl val="0"/>
      </c:catAx>
      <c:valAx>
        <c:axId val="15637700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% acumulado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6298753"/>
        <c:crosses val="max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4</xdr:row>
      <xdr:rowOff>0</xdr:rowOff>
    </xdr:from>
    <xdr:to>
      <xdr:col>22</xdr:col>
      <xdr:colOff>473040</xdr:colOff>
      <xdr:row>19</xdr:row>
      <xdr:rowOff>144000</xdr:rowOff>
    </xdr:to>
    <xdr:graphicFrame>
      <xdr:nvGraphicFramePr>
        <xdr:cNvPr id="1" name="Chart 1"/>
        <xdr:cNvGraphicFramePr/>
      </xdr:nvGraphicFramePr>
      <xdr:xfrm>
        <a:off x="11536560" y="79200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2" t="s">
        <v>11</v>
      </c>
    </row>
    <row r="17" customFormat="false" ht="23.8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3" t="s">
        <v>13</v>
      </c>
    </row>
    <row r="20" customFormat="false" ht="15" hidden="false" customHeight="false" outlineLevel="0" collapsed="false">
      <c r="A20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34"/>
    <col collapsed="false" customWidth="true" hidden="false" outlineLevel="0" max="8" min="7" style="0" width="12"/>
    <col collapsed="false" customWidth="true" hidden="false" outlineLevel="0" max="9" min="9" style="0" width="13"/>
    <col collapsed="false" customWidth="true" hidden="false" outlineLevel="0" max="10" min="10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15</v>
      </c>
    </row>
    <row r="5" customFormat="false" ht="33.75" hidden="false" customHeight="true" outlineLevel="0" collapsed="false">
      <c r="A5" s="4" t="s">
        <v>16</v>
      </c>
      <c r="B5" s="4" t="s">
        <v>17</v>
      </c>
      <c r="C5" s="4" t="s">
        <v>18</v>
      </c>
      <c r="E5" s="4" t="s">
        <v>19</v>
      </c>
      <c r="F5" s="4" t="s">
        <v>20</v>
      </c>
      <c r="G5" s="4" t="s">
        <v>17</v>
      </c>
      <c r="H5" s="4" t="s">
        <v>21</v>
      </c>
      <c r="I5" s="4" t="s">
        <v>22</v>
      </c>
      <c r="J5" s="4" t="s">
        <v>23</v>
      </c>
    </row>
    <row r="6" customFormat="false" ht="15" hidden="false" customHeight="false" outlineLevel="0" collapsed="false">
      <c r="A6" s="5" t="s">
        <v>24</v>
      </c>
      <c r="B6" s="6" t="n">
        <v>27</v>
      </c>
      <c r="C6" s="7" t="n">
        <f aca="false">IF(B6="","",COUNTIF($B$6:$B$25,"&gt;"&amp;B6)+COUNTIF($B$6:B6,B6))</f>
        <v>4</v>
      </c>
      <c r="E6" s="8" t="n">
        <v>1</v>
      </c>
      <c r="F6" s="9" t="str">
        <f aca="false">IFERROR(INDEX($A$6:$A$25,MATCH(E6,$C$6:$C$25,0)),"")</f>
        <v>Rodamiento desgastado</v>
      </c>
      <c r="G6" s="10" t="n">
        <f aca="false">IFERROR(INDEX($B$6:$B$25,MATCH(E6,$C$6:$C$25,0)),"")</f>
        <v>182</v>
      </c>
      <c r="H6" s="11" t="n">
        <f aca="false">IF(OR(G6="",SUM($B$6:$B$25)=0),"",G6/SUM($B$6:$B$25))</f>
        <v>0.45959595959596</v>
      </c>
      <c r="I6" s="11" t="n">
        <f aca="false">IF(H6="","",SUM($H$6:H6))</f>
        <v>0.45959595959596</v>
      </c>
      <c r="J6" s="9" t="str">
        <f aca="false">IF(H6="","",IF(ROUND(I6-H6,10)&lt;0.8,"Sí","No"))</f>
        <v>Sí</v>
      </c>
    </row>
    <row r="7" customFormat="false" ht="15" hidden="false" customHeight="false" outlineLevel="0" collapsed="false">
      <c r="A7" s="5" t="s">
        <v>25</v>
      </c>
      <c r="B7" s="6" t="n">
        <v>182</v>
      </c>
      <c r="C7" s="7" t="n">
        <f aca="false">IF(B7="","",COUNTIF($B$6:$B$25,"&gt;"&amp;B7)+COUNTIF($B$6:B7,B7))</f>
        <v>1</v>
      </c>
      <c r="E7" s="8" t="n">
        <v>2</v>
      </c>
      <c r="F7" s="9" t="str">
        <f aca="false">IFERROR(INDEX($A$6:$A$25,MATCH(E7,$C$6:$C$25,0)),"")</f>
        <v>Correa floja o rota</v>
      </c>
      <c r="G7" s="10" t="n">
        <f aca="false">IFERROR(INDEX($B$6:$B$25,MATCH(E7,$C$6:$C$25,0)),"")</f>
        <v>96</v>
      </c>
      <c r="H7" s="11" t="n">
        <f aca="false">IF(OR(G7="",SUM($B$6:$B$25)=0),"",G7/SUM($B$6:$B$25))</f>
        <v>0.242424242424242</v>
      </c>
      <c r="I7" s="11" t="n">
        <f aca="false">IF(H7="","",SUM($H$6:H7))</f>
        <v>0.702020202020202</v>
      </c>
      <c r="J7" s="9" t="str">
        <f aca="false">IF(H7="","",IF(ROUND(I7-H7,10)&lt;0.8,"Sí","No"))</f>
        <v>Sí</v>
      </c>
    </row>
    <row r="8" customFormat="false" ht="15" hidden="false" customHeight="false" outlineLevel="0" collapsed="false">
      <c r="A8" s="5" t="s">
        <v>26</v>
      </c>
      <c r="B8" s="6" t="n">
        <v>6</v>
      </c>
      <c r="C8" s="7" t="n">
        <f aca="false">IF(B8="","",COUNTIF($B$6:$B$25,"&gt;"&amp;B8)+COUNTIF($B$6:B8,B8))</f>
        <v>7</v>
      </c>
      <c r="E8" s="8" t="n">
        <v>3</v>
      </c>
      <c r="F8" s="9" t="str">
        <f aca="false">IFERROR(INDEX($A$6:$A$25,MATCH(E8,$C$6:$C$25,0)),"")</f>
        <v>Falta de lubricación</v>
      </c>
      <c r="G8" s="10" t="n">
        <f aca="false">IFERROR(INDEX($B$6:$B$25,MATCH(E8,$C$6:$C$25,0)),"")</f>
        <v>61</v>
      </c>
      <c r="H8" s="11" t="n">
        <f aca="false">IF(OR(G8="",SUM($B$6:$B$25)=0),"",G8/SUM($B$6:$B$25))</f>
        <v>0.154040404040404</v>
      </c>
      <c r="I8" s="11" t="n">
        <f aca="false">IF(H8="","",SUM($H$6:H8))</f>
        <v>0.856060606060606</v>
      </c>
      <c r="J8" s="9" t="str">
        <f aca="false">IF(H8="","",IF(ROUND(I8-H8,10)&lt;0.8,"Sí","No"))</f>
        <v>Sí</v>
      </c>
    </row>
    <row r="9" customFormat="false" ht="15" hidden="false" customHeight="false" outlineLevel="0" collapsed="false">
      <c r="A9" s="5" t="s">
        <v>27</v>
      </c>
      <c r="B9" s="6" t="n">
        <v>61</v>
      </c>
      <c r="C9" s="7" t="n">
        <f aca="false">IF(B9="","",COUNTIF($B$6:$B$25,"&gt;"&amp;B9)+COUNTIF($B$6:B9,B9))</f>
        <v>3</v>
      </c>
      <c r="E9" s="8" t="n">
        <v>4</v>
      </c>
      <c r="F9" s="9" t="str">
        <f aca="false">IFERROR(INDEX($A$6:$A$25,MATCH(E9,$C$6:$C$25,0)),"")</f>
        <v>Sensor descalibrado</v>
      </c>
      <c r="G9" s="10" t="n">
        <f aca="false">IFERROR(INDEX($B$6:$B$25,MATCH(E9,$C$6:$C$25,0)),"")</f>
        <v>27</v>
      </c>
      <c r="H9" s="11" t="n">
        <f aca="false">IF(OR(G9="",SUM($B$6:$B$25)=0),"",G9/SUM($B$6:$B$25))</f>
        <v>0.0681818181818182</v>
      </c>
      <c r="I9" s="11" t="n">
        <f aca="false">IF(H9="","",SUM($H$6:H9))</f>
        <v>0.924242424242424</v>
      </c>
      <c r="J9" s="9" t="str">
        <f aca="false">IF(H9="","",IF(ROUND(I9-H9,10)&lt;0.8,"Sí","No"))</f>
        <v>No</v>
      </c>
    </row>
    <row r="10" customFormat="false" ht="15" hidden="false" customHeight="false" outlineLevel="0" collapsed="false">
      <c r="A10" s="5" t="s">
        <v>28</v>
      </c>
      <c r="B10" s="6" t="n">
        <v>9</v>
      </c>
      <c r="C10" s="7" t="n">
        <f aca="false">IF(B10="","",COUNTIF($B$6:$B$25,"&gt;"&amp;B10)+COUNTIF($B$6:B10,B10))</f>
        <v>6</v>
      </c>
      <c r="E10" s="8" t="n">
        <v>5</v>
      </c>
      <c r="F10" s="9" t="str">
        <f aca="false">IFERROR(INDEX($A$6:$A$25,MATCH(E10,$C$6:$C$25,0)),"")</f>
        <v>Error de operación</v>
      </c>
      <c r="G10" s="10" t="n">
        <f aca="false">IFERROR(INDEX($B$6:$B$25,MATCH(E10,$C$6:$C$25,0)),"")</f>
        <v>15</v>
      </c>
      <c r="H10" s="11" t="n">
        <f aca="false">IF(OR(G10="",SUM($B$6:$B$25)=0),"",G10/SUM($B$6:$B$25))</f>
        <v>0.0378787878787879</v>
      </c>
      <c r="I10" s="11" t="n">
        <f aca="false">IF(H10="","",SUM($H$6:H10))</f>
        <v>0.962121212121212</v>
      </c>
      <c r="J10" s="9" t="str">
        <f aca="false">IF(H10="","",IF(ROUND(I10-H10,10)&lt;0.8,"Sí","No"))</f>
        <v>No</v>
      </c>
    </row>
    <row r="11" customFormat="false" ht="15" hidden="false" customHeight="false" outlineLevel="0" collapsed="false">
      <c r="A11" s="5" t="s">
        <v>29</v>
      </c>
      <c r="B11" s="6" t="n">
        <v>96</v>
      </c>
      <c r="C11" s="7" t="n">
        <f aca="false">IF(B11="","",COUNTIF($B$6:$B$25,"&gt;"&amp;B11)+COUNTIF($B$6:B11,B11))</f>
        <v>2</v>
      </c>
      <c r="E11" s="8" t="n">
        <v>6</v>
      </c>
      <c r="F11" s="9" t="str">
        <f aca="false">IFERROR(INDEX($A$6:$A$25,MATCH(E11,$C$6:$C$25,0)),"")</f>
        <v>Fuga de aire</v>
      </c>
      <c r="G11" s="10" t="n">
        <f aca="false">IFERROR(INDEX($B$6:$B$25,MATCH(E11,$C$6:$C$25,0)),"")</f>
        <v>9</v>
      </c>
      <c r="H11" s="11" t="n">
        <f aca="false">IF(OR(G11="",SUM($B$6:$B$25)=0),"",G11/SUM($B$6:$B$25))</f>
        <v>0.0227272727272727</v>
      </c>
      <c r="I11" s="11" t="n">
        <f aca="false">IF(H11="","",SUM($H$6:H11))</f>
        <v>0.984848484848485</v>
      </c>
      <c r="J11" s="9" t="str">
        <f aca="false">IF(H11="","",IF(ROUND(I11-H11,10)&lt;0.8,"Sí","No"))</f>
        <v>No</v>
      </c>
    </row>
    <row r="12" customFormat="false" ht="15" hidden="false" customHeight="false" outlineLevel="0" collapsed="false">
      <c r="A12" s="5" t="s">
        <v>30</v>
      </c>
      <c r="B12" s="6" t="n">
        <v>15</v>
      </c>
      <c r="C12" s="7" t="n">
        <f aca="false">IF(B12="","",COUNTIF($B$6:$B$25,"&gt;"&amp;B12)+COUNTIF($B$6:B12,B12))</f>
        <v>5</v>
      </c>
      <c r="E12" s="8" t="n">
        <v>7</v>
      </c>
      <c r="F12" s="9" t="str">
        <f aca="false">IFERROR(INDEX($A$6:$A$25,MATCH(E12,$C$6:$C$25,0)),"")</f>
        <v>Falta de repuesto</v>
      </c>
      <c r="G12" s="10" t="n">
        <f aca="false">IFERROR(INDEX($B$6:$B$25,MATCH(E12,$C$6:$C$25,0)),"")</f>
        <v>6</v>
      </c>
      <c r="H12" s="11" t="n">
        <f aca="false">IF(OR(G12="",SUM($B$6:$B$25)=0),"",G12/SUM($B$6:$B$25))</f>
        <v>0.0151515151515152</v>
      </c>
      <c r="I12" s="11" t="n">
        <f aca="false">IF(H12="","",SUM($H$6:H12))</f>
        <v>1</v>
      </c>
      <c r="J12" s="9" t="str">
        <f aca="false">IF(H12="","",IF(ROUND(I12-H12,10)&lt;0.8,"Sí","No"))</f>
        <v>No</v>
      </c>
    </row>
    <row r="13" customFormat="false" ht="15" hidden="false" customHeight="false" outlineLevel="0" collapsed="false">
      <c r="A13" s="5"/>
      <c r="B13" s="6"/>
      <c r="C13" s="7" t="str">
        <f aca="false">IF(B13="","",COUNTIF($B$6:$B$25,"&gt;"&amp;B13)+COUNTIF($B$6:B13,B13))</f>
        <v/>
      </c>
      <c r="E13" s="8" t="n">
        <v>8</v>
      </c>
      <c r="F13" s="9" t="str">
        <f aca="false">IFERROR(INDEX($A$6:$A$25,MATCH(E13,$C$6:$C$25,0)),"")</f>
        <v/>
      </c>
      <c r="G13" s="10" t="str">
        <f aca="false">IFERROR(INDEX($B$6:$B$25,MATCH(E13,$C$6:$C$25,0)),"")</f>
        <v/>
      </c>
      <c r="H13" s="11" t="str">
        <f aca="false">IF(OR(G13="",SUM($B$6:$B$25)=0),"",G13/SUM($B$6:$B$25))</f>
        <v/>
      </c>
      <c r="I13" s="11" t="str">
        <f aca="false">IF(H13="","",SUM($H$6:H13))</f>
        <v/>
      </c>
      <c r="J13" s="9" t="str">
        <f aca="false">IF(H13="","",IF(ROUND(I13-H13,10)&lt;0.8,"Sí","No"))</f>
        <v/>
      </c>
    </row>
    <row r="14" customFormat="false" ht="15" hidden="false" customHeight="false" outlineLevel="0" collapsed="false">
      <c r="A14" s="5"/>
      <c r="B14" s="6"/>
      <c r="C14" s="7" t="str">
        <f aca="false">IF(B14="","",COUNTIF($B$6:$B$25,"&gt;"&amp;B14)+COUNTIF($B$6:B14,B14))</f>
        <v/>
      </c>
      <c r="E14" s="8" t="n">
        <v>9</v>
      </c>
      <c r="F14" s="9" t="str">
        <f aca="false">IFERROR(INDEX($A$6:$A$25,MATCH(E14,$C$6:$C$25,0)),"")</f>
        <v/>
      </c>
      <c r="G14" s="10" t="str">
        <f aca="false">IFERROR(INDEX($B$6:$B$25,MATCH(E14,$C$6:$C$25,0)),"")</f>
        <v/>
      </c>
      <c r="H14" s="11" t="str">
        <f aca="false">IF(OR(G14="",SUM($B$6:$B$25)=0),"",G14/SUM($B$6:$B$25))</f>
        <v/>
      </c>
      <c r="I14" s="11" t="str">
        <f aca="false">IF(H14="","",SUM($H$6:H14))</f>
        <v/>
      </c>
      <c r="J14" s="9" t="str">
        <f aca="false">IF(H14="","",IF(ROUND(I14-H14,10)&lt;0.8,"Sí","No"))</f>
        <v/>
      </c>
    </row>
    <row r="15" customFormat="false" ht="15" hidden="false" customHeight="false" outlineLevel="0" collapsed="false">
      <c r="A15" s="5"/>
      <c r="B15" s="6"/>
      <c r="C15" s="7" t="str">
        <f aca="false">IF(B15="","",COUNTIF($B$6:$B$25,"&gt;"&amp;B15)+COUNTIF($B$6:B15,B15))</f>
        <v/>
      </c>
      <c r="E15" s="8" t="n">
        <v>10</v>
      </c>
      <c r="F15" s="9" t="str">
        <f aca="false">IFERROR(INDEX($A$6:$A$25,MATCH(E15,$C$6:$C$25,0)),"")</f>
        <v/>
      </c>
      <c r="G15" s="10" t="str">
        <f aca="false">IFERROR(INDEX($B$6:$B$25,MATCH(E15,$C$6:$C$25,0)),"")</f>
        <v/>
      </c>
      <c r="H15" s="11" t="str">
        <f aca="false">IF(OR(G15="",SUM($B$6:$B$25)=0),"",G15/SUM($B$6:$B$25))</f>
        <v/>
      </c>
      <c r="I15" s="11" t="str">
        <f aca="false">IF(H15="","",SUM($H$6:H15))</f>
        <v/>
      </c>
      <c r="J15" s="9" t="str">
        <f aca="false">IF(H15="","",IF(ROUND(I15-H15,10)&lt;0.8,"Sí","No"))</f>
        <v/>
      </c>
    </row>
    <row r="16" customFormat="false" ht="15" hidden="false" customHeight="false" outlineLevel="0" collapsed="false">
      <c r="A16" s="5"/>
      <c r="B16" s="6"/>
      <c r="C16" s="7" t="str">
        <f aca="false">IF(B16="","",COUNTIF($B$6:$B$25,"&gt;"&amp;B16)+COUNTIF($B$6:B16,B16))</f>
        <v/>
      </c>
      <c r="E16" s="8" t="n">
        <v>11</v>
      </c>
      <c r="F16" s="9" t="str">
        <f aca="false">IFERROR(INDEX($A$6:$A$25,MATCH(E16,$C$6:$C$25,0)),"")</f>
        <v/>
      </c>
      <c r="G16" s="10" t="str">
        <f aca="false">IFERROR(INDEX($B$6:$B$25,MATCH(E16,$C$6:$C$25,0)),"")</f>
        <v/>
      </c>
      <c r="H16" s="11" t="str">
        <f aca="false">IF(OR(G16="",SUM($B$6:$B$25)=0),"",G16/SUM($B$6:$B$25))</f>
        <v/>
      </c>
      <c r="I16" s="11" t="str">
        <f aca="false">IF(H16="","",SUM($H$6:H16))</f>
        <v/>
      </c>
      <c r="J16" s="9" t="str">
        <f aca="false">IF(H16="","",IF(ROUND(I16-H16,10)&lt;0.8,"Sí","No"))</f>
        <v/>
      </c>
    </row>
    <row r="17" customFormat="false" ht="15" hidden="false" customHeight="false" outlineLevel="0" collapsed="false">
      <c r="A17" s="5"/>
      <c r="B17" s="6"/>
      <c r="C17" s="7" t="str">
        <f aca="false">IF(B17="","",COUNTIF($B$6:$B$25,"&gt;"&amp;B17)+COUNTIF($B$6:B17,B17))</f>
        <v/>
      </c>
      <c r="E17" s="8" t="n">
        <v>12</v>
      </c>
      <c r="F17" s="9" t="str">
        <f aca="false">IFERROR(INDEX($A$6:$A$25,MATCH(E17,$C$6:$C$25,0)),"")</f>
        <v/>
      </c>
      <c r="G17" s="10" t="str">
        <f aca="false">IFERROR(INDEX($B$6:$B$25,MATCH(E17,$C$6:$C$25,0)),"")</f>
        <v/>
      </c>
      <c r="H17" s="11" t="str">
        <f aca="false">IF(OR(G17="",SUM($B$6:$B$25)=0),"",G17/SUM($B$6:$B$25))</f>
        <v/>
      </c>
      <c r="I17" s="11" t="str">
        <f aca="false">IF(H17="","",SUM($H$6:H17))</f>
        <v/>
      </c>
      <c r="J17" s="9" t="str">
        <f aca="false">IF(H17="","",IF(ROUND(I17-H17,10)&lt;0.8,"Sí","No"))</f>
        <v/>
      </c>
    </row>
    <row r="18" customFormat="false" ht="15" hidden="false" customHeight="false" outlineLevel="0" collapsed="false">
      <c r="A18" s="5"/>
      <c r="B18" s="6"/>
      <c r="C18" s="7" t="str">
        <f aca="false">IF(B18="","",COUNTIF($B$6:$B$25,"&gt;"&amp;B18)+COUNTIF($B$6:B18,B18))</f>
        <v/>
      </c>
      <c r="E18" s="8" t="n">
        <v>13</v>
      </c>
      <c r="F18" s="9" t="str">
        <f aca="false">IFERROR(INDEX($A$6:$A$25,MATCH(E18,$C$6:$C$25,0)),"")</f>
        <v/>
      </c>
      <c r="G18" s="10" t="str">
        <f aca="false">IFERROR(INDEX($B$6:$B$25,MATCH(E18,$C$6:$C$25,0)),"")</f>
        <v/>
      </c>
      <c r="H18" s="11" t="str">
        <f aca="false">IF(OR(G18="",SUM($B$6:$B$25)=0),"",G18/SUM($B$6:$B$25))</f>
        <v/>
      </c>
      <c r="I18" s="11" t="str">
        <f aca="false">IF(H18="","",SUM($H$6:H18))</f>
        <v/>
      </c>
      <c r="J18" s="9" t="str">
        <f aca="false">IF(H18="","",IF(ROUND(I18-H18,10)&lt;0.8,"Sí","No"))</f>
        <v/>
      </c>
    </row>
    <row r="19" customFormat="false" ht="15" hidden="false" customHeight="false" outlineLevel="0" collapsed="false">
      <c r="A19" s="5"/>
      <c r="B19" s="6"/>
      <c r="C19" s="7" t="str">
        <f aca="false">IF(B19="","",COUNTIF($B$6:$B$25,"&gt;"&amp;B19)+COUNTIF($B$6:B19,B19))</f>
        <v/>
      </c>
      <c r="E19" s="8" t="n">
        <v>14</v>
      </c>
      <c r="F19" s="9" t="str">
        <f aca="false">IFERROR(INDEX($A$6:$A$25,MATCH(E19,$C$6:$C$25,0)),"")</f>
        <v/>
      </c>
      <c r="G19" s="10" t="str">
        <f aca="false">IFERROR(INDEX($B$6:$B$25,MATCH(E19,$C$6:$C$25,0)),"")</f>
        <v/>
      </c>
      <c r="H19" s="11" t="str">
        <f aca="false">IF(OR(G19="",SUM($B$6:$B$25)=0),"",G19/SUM($B$6:$B$25))</f>
        <v/>
      </c>
      <c r="I19" s="11" t="str">
        <f aca="false">IF(H19="","",SUM($H$6:H19))</f>
        <v/>
      </c>
      <c r="J19" s="9" t="str">
        <f aca="false">IF(H19="","",IF(ROUND(I19-H19,10)&lt;0.8,"Sí","No"))</f>
        <v/>
      </c>
    </row>
    <row r="20" customFormat="false" ht="15" hidden="false" customHeight="false" outlineLevel="0" collapsed="false">
      <c r="A20" s="5"/>
      <c r="B20" s="6"/>
      <c r="C20" s="7" t="str">
        <f aca="false">IF(B20="","",COUNTIF($B$6:$B$25,"&gt;"&amp;B20)+COUNTIF($B$6:B20,B20))</f>
        <v/>
      </c>
      <c r="E20" s="8" t="n">
        <v>15</v>
      </c>
      <c r="F20" s="9" t="str">
        <f aca="false">IFERROR(INDEX($A$6:$A$25,MATCH(E20,$C$6:$C$25,0)),"")</f>
        <v/>
      </c>
      <c r="G20" s="10" t="str">
        <f aca="false">IFERROR(INDEX($B$6:$B$25,MATCH(E20,$C$6:$C$25,0)),"")</f>
        <v/>
      </c>
      <c r="H20" s="11" t="str">
        <f aca="false">IF(OR(G20="",SUM($B$6:$B$25)=0),"",G20/SUM($B$6:$B$25))</f>
        <v/>
      </c>
      <c r="I20" s="11" t="str">
        <f aca="false">IF(H20="","",SUM($H$6:H20))</f>
        <v/>
      </c>
      <c r="J20" s="9" t="str">
        <f aca="false">IF(H20="","",IF(ROUND(I20-H20,10)&lt;0.8,"Sí","No"))</f>
        <v/>
      </c>
    </row>
    <row r="21" customFormat="false" ht="15" hidden="false" customHeight="false" outlineLevel="0" collapsed="false">
      <c r="A21" s="5"/>
      <c r="B21" s="6"/>
      <c r="C21" s="7" t="str">
        <f aca="false">IF(B21="","",COUNTIF($B$6:$B$25,"&gt;"&amp;B21)+COUNTIF($B$6:B21,B21))</f>
        <v/>
      </c>
      <c r="E21" s="8" t="n">
        <v>16</v>
      </c>
      <c r="F21" s="9" t="str">
        <f aca="false">IFERROR(INDEX($A$6:$A$25,MATCH(E21,$C$6:$C$25,0)),"")</f>
        <v/>
      </c>
      <c r="G21" s="10" t="str">
        <f aca="false">IFERROR(INDEX($B$6:$B$25,MATCH(E21,$C$6:$C$25,0)),"")</f>
        <v/>
      </c>
      <c r="H21" s="11" t="str">
        <f aca="false">IF(OR(G21="",SUM($B$6:$B$25)=0),"",G21/SUM($B$6:$B$25))</f>
        <v/>
      </c>
      <c r="I21" s="11" t="str">
        <f aca="false">IF(H21="","",SUM($H$6:H21))</f>
        <v/>
      </c>
      <c r="J21" s="9" t="str">
        <f aca="false">IF(H21="","",IF(ROUND(I21-H21,10)&lt;0.8,"Sí","No"))</f>
        <v/>
      </c>
    </row>
    <row r="22" customFormat="false" ht="15" hidden="false" customHeight="false" outlineLevel="0" collapsed="false">
      <c r="A22" s="5"/>
      <c r="B22" s="6"/>
      <c r="C22" s="7" t="str">
        <f aca="false">IF(B22="","",COUNTIF($B$6:$B$25,"&gt;"&amp;B22)+COUNTIF($B$6:B22,B22))</f>
        <v/>
      </c>
      <c r="E22" s="8" t="n">
        <v>17</v>
      </c>
      <c r="F22" s="9" t="str">
        <f aca="false">IFERROR(INDEX($A$6:$A$25,MATCH(E22,$C$6:$C$25,0)),"")</f>
        <v/>
      </c>
      <c r="G22" s="10" t="str">
        <f aca="false">IFERROR(INDEX($B$6:$B$25,MATCH(E22,$C$6:$C$25,0)),"")</f>
        <v/>
      </c>
      <c r="H22" s="11" t="str">
        <f aca="false">IF(OR(G22="",SUM($B$6:$B$25)=0),"",G22/SUM($B$6:$B$25))</f>
        <v/>
      </c>
      <c r="I22" s="11" t="str">
        <f aca="false">IF(H22="","",SUM($H$6:H22))</f>
        <v/>
      </c>
      <c r="J22" s="9" t="str">
        <f aca="false">IF(H22="","",IF(ROUND(I22-H22,10)&lt;0.8,"Sí","No"))</f>
        <v/>
      </c>
    </row>
    <row r="23" customFormat="false" ht="15" hidden="false" customHeight="false" outlineLevel="0" collapsed="false">
      <c r="A23" s="5"/>
      <c r="B23" s="6"/>
      <c r="C23" s="7" t="str">
        <f aca="false">IF(B23="","",COUNTIF($B$6:$B$25,"&gt;"&amp;B23)+COUNTIF($B$6:B23,B23))</f>
        <v/>
      </c>
      <c r="E23" s="8" t="n">
        <v>18</v>
      </c>
      <c r="F23" s="9" t="str">
        <f aca="false">IFERROR(INDEX($A$6:$A$25,MATCH(E23,$C$6:$C$25,0)),"")</f>
        <v/>
      </c>
      <c r="G23" s="10" t="str">
        <f aca="false">IFERROR(INDEX($B$6:$B$25,MATCH(E23,$C$6:$C$25,0)),"")</f>
        <v/>
      </c>
      <c r="H23" s="11" t="str">
        <f aca="false">IF(OR(G23="",SUM($B$6:$B$25)=0),"",G23/SUM($B$6:$B$25))</f>
        <v/>
      </c>
      <c r="I23" s="11" t="str">
        <f aca="false">IF(H23="","",SUM($H$6:H23))</f>
        <v/>
      </c>
      <c r="J23" s="9" t="str">
        <f aca="false">IF(H23="","",IF(ROUND(I23-H23,10)&lt;0.8,"Sí","No"))</f>
        <v/>
      </c>
    </row>
    <row r="24" customFormat="false" ht="15" hidden="false" customHeight="false" outlineLevel="0" collapsed="false">
      <c r="A24" s="5"/>
      <c r="B24" s="6"/>
      <c r="C24" s="7" t="str">
        <f aca="false">IF(B24="","",COUNTIF($B$6:$B$25,"&gt;"&amp;B24)+COUNTIF($B$6:B24,B24))</f>
        <v/>
      </c>
      <c r="E24" s="8" t="n">
        <v>19</v>
      </c>
      <c r="F24" s="9" t="str">
        <f aca="false">IFERROR(INDEX($A$6:$A$25,MATCH(E24,$C$6:$C$25,0)),"")</f>
        <v/>
      </c>
      <c r="G24" s="10" t="str">
        <f aca="false">IFERROR(INDEX($B$6:$B$25,MATCH(E24,$C$6:$C$25,0)),"")</f>
        <v/>
      </c>
      <c r="H24" s="11" t="str">
        <f aca="false">IF(OR(G24="",SUM($B$6:$B$25)=0),"",G24/SUM($B$6:$B$25))</f>
        <v/>
      </c>
      <c r="I24" s="11" t="str">
        <f aca="false">IF(H24="","",SUM($H$6:H24))</f>
        <v/>
      </c>
      <c r="J24" s="9" t="str">
        <f aca="false">IF(H24="","",IF(ROUND(I24-H24,10)&lt;0.8,"Sí","No"))</f>
        <v/>
      </c>
    </row>
    <row r="25" customFormat="false" ht="15" hidden="false" customHeight="false" outlineLevel="0" collapsed="false">
      <c r="A25" s="5"/>
      <c r="B25" s="6"/>
      <c r="C25" s="7" t="str">
        <f aca="false">IF(B25="","",COUNTIF($B$6:$B$25,"&gt;"&amp;B25)+COUNTIF($B$6:B25,B25))</f>
        <v/>
      </c>
      <c r="E25" s="8" t="n">
        <v>20</v>
      </c>
      <c r="F25" s="9" t="str">
        <f aca="false">IFERROR(INDEX($A$6:$A$25,MATCH(E25,$C$6:$C$25,0)),"")</f>
        <v/>
      </c>
      <c r="G25" s="10" t="str">
        <f aca="false">IFERROR(INDEX($B$6:$B$25,MATCH(E25,$C$6:$C$25,0)),"")</f>
        <v/>
      </c>
      <c r="H25" s="11" t="str">
        <f aca="false">IF(OR(G25="",SUM($B$6:$B$25)=0),"",G25/SUM($B$6:$B$25))</f>
        <v/>
      </c>
      <c r="I25" s="11" t="str">
        <f aca="false">IF(H25="","",SUM($H$6:H25))</f>
        <v/>
      </c>
      <c r="J25" s="9" t="str">
        <f aca="false">IF(H25="","",IF(ROUND(I25-H25,10)&lt;0.8,"Sí","No"))</f>
        <v/>
      </c>
    </row>
    <row r="28" customFormat="false" ht="15" hidden="false" customHeight="false" outlineLevel="0" collapsed="false">
      <c r="A28" s="12" t="s">
        <v>31</v>
      </c>
      <c r="B28" s="10" t="n">
        <f aca="false">SUM(B6:B25)</f>
        <v>396</v>
      </c>
    </row>
  </sheetData>
  <conditionalFormatting sqref="J6:J25">
    <cfRule type="expression" priority="2" aboveAverage="0" equalAverage="0" bottom="0" percent="0" rank="0" text="" dxfId="0">
      <formula>$J6="Sí"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2026-09-21T21:28:29Z</dcterms:created>
  <dc:creator>openpyxl</dc:creator>
  <dc:description/>
  <dc:language>es-AR</dc:language>
  <cp:lastModifiedBy/>
  <dcterms:modified xsi:type="dcterms:W3CDTF">2026-09-21T21:28:29Z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